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F:\配信データ\gsj_openfile_report_712\"/>
    </mc:Choice>
  </mc:AlternateContent>
  <xr:revisionPtr revIDLastSave="0" documentId="13_ncr:1_{E627AC2B-6C55-4476-B966-2C546DCF86B8}" xr6:coauthVersionLast="45" xr6:coauthVersionMax="46" xr10:uidLastSave="{00000000-0000-0000-0000-000000000000}"/>
  <bookViews>
    <workbookView xWindow="2340" yWindow="2340" windowWidth="23775" windowHeight="14475" tabRatio="782" activeTab="2" xr2:uid="{00000000-000D-0000-FFFF-FFFF00000000}"/>
  </bookViews>
  <sheets>
    <sheet name="Sb-OT" sheetId="31" r:id="rId1"/>
    <sheet name="Tk-TM2" sheetId="15" r:id="rId2"/>
    <sheet name="Ij-TK" sheetId="28" r:id="rId3"/>
    <sheet name="Hu-NN" sheetId="33" r:id="rId4"/>
    <sheet name="Ag-OrP" sheetId="34" r:id="rId5"/>
    <sheet name="Hu-TG" sheetId="1" r:id="rId6"/>
    <sheet name="Ag-MzP9-10" sheetId="35" r:id="rId7"/>
    <sheet name="Ag-MzP8" sheetId="36" r:id="rId8"/>
    <sheet name="Ag-MzP7" sheetId="29" r:id="rId9"/>
    <sheet name="Nm-SB" sheetId="2" r:id="rId10"/>
    <sheet name="Ns-KW" sheetId="3" r:id="rId11"/>
    <sheet name="Ag-MzP6" sheetId="37" r:id="rId12"/>
    <sheet name="On-Pm1" sheetId="4" r:id="rId13"/>
    <sheet name="DKP" sheetId="19" r:id="rId14"/>
    <sheet name="Nm-MZ" sheetId="21" r:id="rId15"/>
    <sheet name="Ag-KP" sheetId="27" r:id="rId16"/>
    <sheet name="As-BP" sheetId="22" r:id="rId17"/>
    <sheet name="As-YP" sheetId="23" r:id="rId18"/>
    <sheet name="Tk-UH" sheetId="32" r:id="rId19"/>
    <sheet name="Nm-NK" sheetId="24" r:id="rId20"/>
  </sheets>
  <definedNames>
    <definedName name="_xlnm.Print_Area" localSheetId="5">'Hu-TG'!$A$1:$S$29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7" i="29" l="1"/>
  <c r="F27" i="29"/>
  <c r="L26" i="29"/>
  <c r="K26" i="29"/>
  <c r="F26" i="29"/>
  <c r="E26" i="29"/>
  <c r="P25" i="29"/>
  <c r="L25" i="29"/>
  <c r="K25" i="29"/>
  <c r="J25" i="29"/>
  <c r="F25" i="29"/>
  <c r="E25" i="29"/>
  <c r="D25" i="29"/>
  <c r="P24" i="29"/>
  <c r="O24" i="29"/>
  <c r="K24" i="29"/>
  <c r="J24" i="29"/>
  <c r="I24" i="29"/>
  <c r="E24" i="29"/>
  <c r="D24" i="29"/>
  <c r="C24" i="29"/>
  <c r="P23" i="29"/>
  <c r="O23" i="29"/>
  <c r="N23" i="29"/>
  <c r="J23" i="29"/>
  <c r="I23" i="29"/>
  <c r="H23" i="29"/>
  <c r="D23" i="29"/>
  <c r="C23" i="29"/>
  <c r="B23" i="29"/>
  <c r="L21" i="29"/>
  <c r="F21" i="29"/>
  <c r="L20" i="29"/>
  <c r="K20" i="29"/>
  <c r="F20" i="29"/>
  <c r="E20" i="29"/>
  <c r="P19" i="29"/>
  <c r="L19" i="29"/>
  <c r="K19" i="29"/>
  <c r="J19" i="29"/>
  <c r="F19" i="29"/>
  <c r="E19" i="29"/>
  <c r="D19" i="29"/>
  <c r="P18" i="29"/>
  <c r="O18" i="29"/>
  <c r="K18" i="29"/>
  <c r="J18" i="29"/>
  <c r="I18" i="29"/>
  <c r="E18" i="29"/>
  <c r="D18" i="29"/>
  <c r="C18" i="29"/>
  <c r="P15" i="29"/>
  <c r="P26" i="29" s="1"/>
  <c r="O15" i="29"/>
  <c r="O25" i="29" s="1"/>
  <c r="N15" i="29"/>
  <c r="N24" i="29" s="1"/>
  <c r="M15" i="29"/>
  <c r="M23" i="29" s="1"/>
  <c r="L15" i="29"/>
  <c r="L22" i="29" s="1"/>
  <c r="K15" i="29"/>
  <c r="K27" i="29" s="1"/>
  <c r="J15" i="29"/>
  <c r="J26" i="29" s="1"/>
  <c r="I15" i="29"/>
  <c r="I25" i="29" s="1"/>
  <c r="H15" i="29"/>
  <c r="H24" i="29" s="1"/>
  <c r="G15" i="29"/>
  <c r="G23" i="29" s="1"/>
  <c r="F15" i="29"/>
  <c r="F22" i="29" s="1"/>
  <c r="E15" i="29"/>
  <c r="E27" i="29" s="1"/>
  <c r="D15" i="29"/>
  <c r="D26" i="29" s="1"/>
  <c r="C15" i="29"/>
  <c r="C25" i="29" s="1"/>
  <c r="B15" i="29"/>
  <c r="B24" i="29" s="1"/>
  <c r="S14" i="29"/>
  <c r="R14" i="29"/>
  <c r="S13" i="29"/>
  <c r="R13" i="29"/>
  <c r="S12" i="29"/>
  <c r="R12" i="29"/>
  <c r="S11" i="29"/>
  <c r="R11" i="29"/>
  <c r="S10" i="29"/>
  <c r="R10" i="29"/>
  <c r="S9" i="29"/>
  <c r="R9" i="29"/>
  <c r="S8" i="29"/>
  <c r="R8" i="29"/>
  <c r="S7" i="29"/>
  <c r="R7" i="29"/>
  <c r="S6" i="29"/>
  <c r="R6" i="29"/>
  <c r="L56" i="29"/>
  <c r="F56" i="29"/>
  <c r="L55" i="29"/>
  <c r="K55" i="29"/>
  <c r="F55" i="29"/>
  <c r="E55" i="29"/>
  <c r="P54" i="29"/>
  <c r="L54" i="29"/>
  <c r="K54" i="29"/>
  <c r="J54" i="29"/>
  <c r="F54" i="29"/>
  <c r="E54" i="29"/>
  <c r="D54" i="29"/>
  <c r="P53" i="29"/>
  <c r="O53" i="29"/>
  <c r="K53" i="29"/>
  <c r="J53" i="29"/>
  <c r="I53" i="29"/>
  <c r="E53" i="29"/>
  <c r="D53" i="29"/>
  <c r="C53" i="29"/>
  <c r="P52" i="29"/>
  <c r="O52" i="29"/>
  <c r="N52" i="29"/>
  <c r="J52" i="29"/>
  <c r="I52" i="29"/>
  <c r="H52" i="29"/>
  <c r="D52" i="29"/>
  <c r="C52" i="29"/>
  <c r="B52" i="29"/>
  <c r="L50" i="29"/>
  <c r="F50" i="29"/>
  <c r="L49" i="29"/>
  <c r="K49" i="29"/>
  <c r="F49" i="29"/>
  <c r="E49" i="29"/>
  <c r="P48" i="29"/>
  <c r="L48" i="29"/>
  <c r="K48" i="29"/>
  <c r="J48" i="29"/>
  <c r="F48" i="29"/>
  <c r="E48" i="29"/>
  <c r="D48" i="29"/>
  <c r="P47" i="29"/>
  <c r="O47" i="29"/>
  <c r="K47" i="29"/>
  <c r="J47" i="29"/>
  <c r="I47" i="29"/>
  <c r="E47" i="29"/>
  <c r="D47" i="29"/>
  <c r="C47" i="29"/>
  <c r="P44" i="29"/>
  <c r="P55" i="29" s="1"/>
  <c r="O44" i="29"/>
  <c r="O54" i="29" s="1"/>
  <c r="N44" i="29"/>
  <c r="N53" i="29" s="1"/>
  <c r="M44" i="29"/>
  <c r="M52" i="29" s="1"/>
  <c r="L44" i="29"/>
  <c r="L51" i="29" s="1"/>
  <c r="K44" i="29"/>
  <c r="K56" i="29" s="1"/>
  <c r="J44" i="29"/>
  <c r="J55" i="29" s="1"/>
  <c r="I44" i="29"/>
  <c r="I54" i="29" s="1"/>
  <c r="H44" i="29"/>
  <c r="H53" i="29" s="1"/>
  <c r="G44" i="29"/>
  <c r="G52" i="29" s="1"/>
  <c r="F44" i="29"/>
  <c r="F51" i="29" s="1"/>
  <c r="E44" i="29"/>
  <c r="E56" i="29" s="1"/>
  <c r="D44" i="29"/>
  <c r="D55" i="29" s="1"/>
  <c r="C44" i="29"/>
  <c r="C54" i="29" s="1"/>
  <c r="B44" i="29"/>
  <c r="B53" i="29" s="1"/>
  <c r="S43" i="29"/>
  <c r="R43" i="29"/>
  <c r="S42" i="29"/>
  <c r="R42" i="29"/>
  <c r="S41" i="29"/>
  <c r="R41" i="29"/>
  <c r="S40" i="29"/>
  <c r="R40" i="29"/>
  <c r="S39" i="29"/>
  <c r="R39" i="29"/>
  <c r="S38" i="29"/>
  <c r="R38" i="29"/>
  <c r="S37" i="29"/>
  <c r="R37" i="29"/>
  <c r="S36" i="29"/>
  <c r="R36" i="29"/>
  <c r="S35" i="29"/>
  <c r="R35" i="29"/>
  <c r="L26" i="37"/>
  <c r="K26" i="37"/>
  <c r="F26" i="37"/>
  <c r="E26" i="37"/>
  <c r="P25" i="37"/>
  <c r="L25" i="37"/>
  <c r="K25" i="37"/>
  <c r="J25" i="37"/>
  <c r="F25" i="37"/>
  <c r="E25" i="37"/>
  <c r="D25" i="37"/>
  <c r="P24" i="37"/>
  <c r="O24" i="37"/>
  <c r="L24" i="37"/>
  <c r="K24" i="37"/>
  <c r="J24" i="37"/>
  <c r="I24" i="37"/>
  <c r="F24" i="37"/>
  <c r="E24" i="37"/>
  <c r="D24" i="37"/>
  <c r="C24" i="37"/>
  <c r="P23" i="37"/>
  <c r="O23" i="37"/>
  <c r="N23" i="37"/>
  <c r="K23" i="37"/>
  <c r="J23" i="37"/>
  <c r="I23" i="37"/>
  <c r="H23" i="37"/>
  <c r="E23" i="37"/>
  <c r="D23" i="37"/>
  <c r="C23" i="37"/>
  <c r="B23" i="37"/>
  <c r="L21" i="37"/>
  <c r="F21" i="37"/>
  <c r="L20" i="37"/>
  <c r="K20" i="37"/>
  <c r="F20" i="37"/>
  <c r="E20" i="37"/>
  <c r="P19" i="37"/>
  <c r="L19" i="37"/>
  <c r="K19" i="37"/>
  <c r="J19" i="37"/>
  <c r="F19" i="37"/>
  <c r="E19" i="37"/>
  <c r="D19" i="37"/>
  <c r="P18" i="37"/>
  <c r="O18" i="37"/>
  <c r="L18" i="37"/>
  <c r="K18" i="37"/>
  <c r="J18" i="37"/>
  <c r="I18" i="37"/>
  <c r="F18" i="37"/>
  <c r="E18" i="37"/>
  <c r="D18" i="37"/>
  <c r="C18" i="37"/>
  <c r="P15" i="37"/>
  <c r="P26" i="37" s="1"/>
  <c r="O15" i="37"/>
  <c r="O25" i="37" s="1"/>
  <c r="N15" i="37"/>
  <c r="N24" i="37" s="1"/>
  <c r="M15" i="37"/>
  <c r="M23" i="37" s="1"/>
  <c r="L15" i="37"/>
  <c r="L22" i="37" s="1"/>
  <c r="K15" i="37"/>
  <c r="K21" i="37" s="1"/>
  <c r="J15" i="37"/>
  <c r="J26" i="37" s="1"/>
  <c r="I15" i="37"/>
  <c r="I25" i="37" s="1"/>
  <c r="H15" i="37"/>
  <c r="H24" i="37" s="1"/>
  <c r="G15" i="37"/>
  <c r="G23" i="37" s="1"/>
  <c r="F15" i="37"/>
  <c r="F22" i="37" s="1"/>
  <c r="E15" i="37"/>
  <c r="E21" i="37" s="1"/>
  <c r="D15" i="37"/>
  <c r="D26" i="37" s="1"/>
  <c r="C15" i="37"/>
  <c r="C25" i="37" s="1"/>
  <c r="B15" i="37"/>
  <c r="B24" i="37" s="1"/>
  <c r="S14" i="37"/>
  <c r="R14" i="37"/>
  <c r="S13" i="37"/>
  <c r="R13" i="37"/>
  <c r="S12" i="37"/>
  <c r="R12" i="37"/>
  <c r="S11" i="37"/>
  <c r="R11" i="37"/>
  <c r="S10" i="37"/>
  <c r="R10" i="37"/>
  <c r="S9" i="37"/>
  <c r="R9" i="37"/>
  <c r="S8" i="37"/>
  <c r="R8" i="37"/>
  <c r="S7" i="37"/>
  <c r="R7" i="37"/>
  <c r="S6" i="37"/>
  <c r="R6" i="37"/>
  <c r="R15" i="37" s="1"/>
  <c r="L27" i="36"/>
  <c r="F27" i="36"/>
  <c r="K26" i="36"/>
  <c r="J26" i="36"/>
  <c r="F26" i="36"/>
  <c r="E26" i="36"/>
  <c r="D26" i="36"/>
  <c r="P25" i="36"/>
  <c r="K25" i="36"/>
  <c r="J25" i="36"/>
  <c r="E25" i="36"/>
  <c r="D25" i="36"/>
  <c r="P24" i="36"/>
  <c r="O24" i="36"/>
  <c r="J24" i="36"/>
  <c r="I24" i="36"/>
  <c r="D24" i="36"/>
  <c r="C24" i="36"/>
  <c r="P23" i="36"/>
  <c r="O23" i="36"/>
  <c r="N23" i="36"/>
  <c r="J23" i="36"/>
  <c r="I23" i="36"/>
  <c r="H23" i="36"/>
  <c r="D23" i="36"/>
  <c r="C23" i="36"/>
  <c r="B23" i="36"/>
  <c r="L21" i="36"/>
  <c r="K21" i="36"/>
  <c r="F21" i="36"/>
  <c r="E21" i="36"/>
  <c r="P20" i="36"/>
  <c r="L20" i="36"/>
  <c r="K20" i="36"/>
  <c r="J20" i="36"/>
  <c r="F20" i="36"/>
  <c r="E20" i="36"/>
  <c r="D20" i="36"/>
  <c r="P19" i="36"/>
  <c r="O19" i="36"/>
  <c r="K19" i="36"/>
  <c r="J19" i="36"/>
  <c r="I19" i="36"/>
  <c r="E19" i="36"/>
  <c r="D19" i="36"/>
  <c r="C19" i="36"/>
  <c r="P18" i="36"/>
  <c r="O18" i="36"/>
  <c r="K18" i="36"/>
  <c r="J18" i="36"/>
  <c r="I18" i="36"/>
  <c r="E18" i="36"/>
  <c r="D18" i="36"/>
  <c r="C18" i="36"/>
  <c r="P15" i="36"/>
  <c r="P26" i="36" s="1"/>
  <c r="O15" i="36"/>
  <c r="O25" i="36" s="1"/>
  <c r="N15" i="36"/>
  <c r="N24" i="36" s="1"/>
  <c r="M15" i="36"/>
  <c r="M23" i="36" s="1"/>
  <c r="L15" i="36"/>
  <c r="L22" i="36" s="1"/>
  <c r="K15" i="36"/>
  <c r="K27" i="36" s="1"/>
  <c r="J15" i="36"/>
  <c r="J27" i="36" s="1"/>
  <c r="I15" i="36"/>
  <c r="I25" i="36" s="1"/>
  <c r="H15" i="36"/>
  <c r="H24" i="36" s="1"/>
  <c r="G15" i="36"/>
  <c r="G23" i="36" s="1"/>
  <c r="F15" i="36"/>
  <c r="F22" i="36" s="1"/>
  <c r="E15" i="36"/>
  <c r="E27" i="36" s="1"/>
  <c r="D15" i="36"/>
  <c r="D27" i="36" s="1"/>
  <c r="C15" i="36"/>
  <c r="C25" i="36" s="1"/>
  <c r="B15" i="36"/>
  <c r="B24" i="36" s="1"/>
  <c r="S14" i="36"/>
  <c r="R14" i="36"/>
  <c r="S13" i="36"/>
  <c r="R13" i="36"/>
  <c r="S12" i="36"/>
  <c r="R12" i="36"/>
  <c r="S11" i="36"/>
  <c r="R11" i="36"/>
  <c r="S10" i="36"/>
  <c r="R10" i="36"/>
  <c r="S9" i="36"/>
  <c r="R9" i="36"/>
  <c r="S8" i="36"/>
  <c r="R8" i="36"/>
  <c r="S7" i="36"/>
  <c r="R7" i="36"/>
  <c r="S6" i="36"/>
  <c r="R6" i="36"/>
  <c r="R15" i="36" s="1"/>
  <c r="M21" i="29" l="1"/>
  <c r="H22" i="29"/>
  <c r="G20" i="29"/>
  <c r="M20" i="29"/>
  <c r="B21" i="29"/>
  <c r="H21" i="29"/>
  <c r="N21" i="29"/>
  <c r="C22" i="29"/>
  <c r="I22" i="29"/>
  <c r="O22" i="29"/>
  <c r="G26" i="29"/>
  <c r="M26" i="29"/>
  <c r="B27" i="29"/>
  <c r="H27" i="29"/>
  <c r="N27" i="29"/>
  <c r="B22" i="29"/>
  <c r="F18" i="29"/>
  <c r="L18" i="29"/>
  <c r="G19" i="29"/>
  <c r="M19" i="29"/>
  <c r="B20" i="29"/>
  <c r="H20" i="29"/>
  <c r="N20" i="29"/>
  <c r="C21" i="29"/>
  <c r="I21" i="29"/>
  <c r="O21" i="29"/>
  <c r="D22" i="29"/>
  <c r="J22" i="29"/>
  <c r="P22" i="29"/>
  <c r="E23" i="29"/>
  <c r="S23" i="29" s="1"/>
  <c r="K23" i="29"/>
  <c r="F24" i="29"/>
  <c r="S24" i="29" s="1"/>
  <c r="L24" i="29"/>
  <c r="G25" i="29"/>
  <c r="M25" i="29"/>
  <c r="B26" i="29"/>
  <c r="H26" i="29"/>
  <c r="N26" i="29"/>
  <c r="C27" i="29"/>
  <c r="I27" i="29"/>
  <c r="O27" i="29"/>
  <c r="G22" i="29"/>
  <c r="G21" i="29"/>
  <c r="N22" i="29"/>
  <c r="G27" i="29"/>
  <c r="R15" i="29"/>
  <c r="G18" i="29"/>
  <c r="M18" i="29"/>
  <c r="B19" i="29"/>
  <c r="H19" i="29"/>
  <c r="N19" i="29"/>
  <c r="C20" i="29"/>
  <c r="I20" i="29"/>
  <c r="O20" i="29"/>
  <c r="D21" i="29"/>
  <c r="J21" i="29"/>
  <c r="P21" i="29"/>
  <c r="E22" i="29"/>
  <c r="K22" i="29"/>
  <c r="F23" i="29"/>
  <c r="L23" i="29"/>
  <c r="R23" i="29" s="1"/>
  <c r="G24" i="29"/>
  <c r="M24" i="29"/>
  <c r="B25" i="29"/>
  <c r="H25" i="29"/>
  <c r="N25" i="29"/>
  <c r="C26" i="29"/>
  <c r="I26" i="29"/>
  <c r="O26" i="29"/>
  <c r="D27" i="29"/>
  <c r="J27" i="29"/>
  <c r="P27" i="29"/>
  <c r="M22" i="29"/>
  <c r="M27" i="29"/>
  <c r="B18" i="29"/>
  <c r="H18" i="29"/>
  <c r="N18" i="29"/>
  <c r="C19" i="29"/>
  <c r="I19" i="29"/>
  <c r="O19" i="29"/>
  <c r="D20" i="29"/>
  <c r="J20" i="29"/>
  <c r="P20" i="29"/>
  <c r="E21" i="29"/>
  <c r="K21" i="29"/>
  <c r="M50" i="29"/>
  <c r="H51" i="29"/>
  <c r="G49" i="29"/>
  <c r="M49" i="29"/>
  <c r="B50" i="29"/>
  <c r="H50" i="29"/>
  <c r="N50" i="29"/>
  <c r="C51" i="29"/>
  <c r="I51" i="29"/>
  <c r="O51" i="29"/>
  <c r="G55" i="29"/>
  <c r="M55" i="29"/>
  <c r="B56" i="29"/>
  <c r="H56" i="29"/>
  <c r="N56" i="29"/>
  <c r="M51" i="29"/>
  <c r="G50" i="29"/>
  <c r="N51" i="29"/>
  <c r="G56" i="29"/>
  <c r="F47" i="29"/>
  <c r="L47" i="29"/>
  <c r="G48" i="29"/>
  <c r="M48" i="29"/>
  <c r="B49" i="29"/>
  <c r="H49" i="29"/>
  <c r="N49" i="29"/>
  <c r="C50" i="29"/>
  <c r="I50" i="29"/>
  <c r="O50" i="29"/>
  <c r="D51" i="29"/>
  <c r="J51" i="29"/>
  <c r="P51" i="29"/>
  <c r="E52" i="29"/>
  <c r="R52" i="29" s="1"/>
  <c r="K52" i="29"/>
  <c r="F53" i="29"/>
  <c r="S53" i="29" s="1"/>
  <c r="L53" i="29"/>
  <c r="G54" i="29"/>
  <c r="M54" i="29"/>
  <c r="B55" i="29"/>
  <c r="H55" i="29"/>
  <c r="N55" i="29"/>
  <c r="C56" i="29"/>
  <c r="I56" i="29"/>
  <c r="O56" i="29"/>
  <c r="G51" i="29"/>
  <c r="R44" i="29"/>
  <c r="G47" i="29"/>
  <c r="M47" i="29"/>
  <c r="B48" i="29"/>
  <c r="H48" i="29"/>
  <c r="N48" i="29"/>
  <c r="C49" i="29"/>
  <c r="I49" i="29"/>
  <c r="O49" i="29"/>
  <c r="D50" i="29"/>
  <c r="J50" i="29"/>
  <c r="P50" i="29"/>
  <c r="E51" i="29"/>
  <c r="K51" i="29"/>
  <c r="F52" i="29"/>
  <c r="L52" i="29"/>
  <c r="G53" i="29"/>
  <c r="M53" i="29"/>
  <c r="B54" i="29"/>
  <c r="H54" i="29"/>
  <c r="N54" i="29"/>
  <c r="C55" i="29"/>
  <c r="I55" i="29"/>
  <c r="O55" i="29"/>
  <c r="D56" i="29"/>
  <c r="J56" i="29"/>
  <c r="P56" i="29"/>
  <c r="B51" i="29"/>
  <c r="M56" i="29"/>
  <c r="B47" i="29"/>
  <c r="H47" i="29"/>
  <c r="N47" i="29"/>
  <c r="C48" i="29"/>
  <c r="I48" i="29"/>
  <c r="O48" i="29"/>
  <c r="D49" i="29"/>
  <c r="J49" i="29"/>
  <c r="P49" i="29"/>
  <c r="E50" i="29"/>
  <c r="K50" i="29"/>
  <c r="S23" i="37"/>
  <c r="F27" i="37"/>
  <c r="M22" i="37"/>
  <c r="M21" i="37"/>
  <c r="B22" i="37"/>
  <c r="N22" i="37"/>
  <c r="M20" i="37"/>
  <c r="H21" i="37"/>
  <c r="N21" i="37"/>
  <c r="O22" i="37"/>
  <c r="G19" i="37"/>
  <c r="M19" i="37"/>
  <c r="B20" i="37"/>
  <c r="H20" i="37"/>
  <c r="N20" i="37"/>
  <c r="C21" i="37"/>
  <c r="I21" i="37"/>
  <c r="O21" i="37"/>
  <c r="D22" i="37"/>
  <c r="J22" i="37"/>
  <c r="P22" i="37"/>
  <c r="G25" i="37"/>
  <c r="M25" i="37"/>
  <c r="B26" i="37"/>
  <c r="H26" i="37"/>
  <c r="N26" i="37"/>
  <c r="G22" i="37"/>
  <c r="G21" i="37"/>
  <c r="G20" i="37"/>
  <c r="C22" i="37"/>
  <c r="C27" i="37" s="1"/>
  <c r="M26" i="37"/>
  <c r="G18" i="37"/>
  <c r="M18" i="37"/>
  <c r="B19" i="37"/>
  <c r="H19" i="37"/>
  <c r="N19" i="37"/>
  <c r="C20" i="37"/>
  <c r="I20" i="37"/>
  <c r="O20" i="37"/>
  <c r="D21" i="37"/>
  <c r="J21" i="37"/>
  <c r="P21" i="37"/>
  <c r="P27" i="37" s="1"/>
  <c r="E22" i="37"/>
  <c r="E27" i="37" s="1"/>
  <c r="K22" i="37"/>
  <c r="K27" i="37" s="1"/>
  <c r="F23" i="37"/>
  <c r="R23" i="37" s="1"/>
  <c r="L23" i="37"/>
  <c r="L27" i="37" s="1"/>
  <c r="G24" i="37"/>
  <c r="R24" i="37" s="1"/>
  <c r="M24" i="37"/>
  <c r="B25" i="37"/>
  <c r="H25" i="37"/>
  <c r="N25" i="37"/>
  <c r="C26" i="37"/>
  <c r="I26" i="37"/>
  <c r="O26" i="37"/>
  <c r="H22" i="37"/>
  <c r="B21" i="37"/>
  <c r="I22" i="37"/>
  <c r="G26" i="37"/>
  <c r="B18" i="37"/>
  <c r="H18" i="37"/>
  <c r="H27" i="37" s="1"/>
  <c r="N18" i="37"/>
  <c r="C19" i="37"/>
  <c r="I19" i="37"/>
  <c r="I27" i="37" s="1"/>
  <c r="O19" i="37"/>
  <c r="O27" i="37" s="1"/>
  <c r="D20" i="37"/>
  <c r="D27" i="37" s="1"/>
  <c r="J20" i="37"/>
  <c r="J27" i="37" s="1"/>
  <c r="P20" i="37"/>
  <c r="G22" i="36"/>
  <c r="G21" i="36"/>
  <c r="H22" i="36"/>
  <c r="F19" i="36"/>
  <c r="G20" i="36"/>
  <c r="M20" i="36"/>
  <c r="B21" i="36"/>
  <c r="H21" i="36"/>
  <c r="N21" i="36"/>
  <c r="C22" i="36"/>
  <c r="I22" i="36"/>
  <c r="O22" i="36"/>
  <c r="E24" i="36"/>
  <c r="R24" i="36" s="1"/>
  <c r="K24" i="36"/>
  <c r="F25" i="36"/>
  <c r="L25" i="36"/>
  <c r="G26" i="36"/>
  <c r="M26" i="36"/>
  <c r="B27" i="36"/>
  <c r="H27" i="36"/>
  <c r="N27" i="36"/>
  <c r="M21" i="36"/>
  <c r="B22" i="36"/>
  <c r="N22" i="36"/>
  <c r="G27" i="36"/>
  <c r="L19" i="36"/>
  <c r="F18" i="36"/>
  <c r="L18" i="36"/>
  <c r="G19" i="36"/>
  <c r="M19" i="36"/>
  <c r="B20" i="36"/>
  <c r="H20" i="36"/>
  <c r="N20" i="36"/>
  <c r="C21" i="36"/>
  <c r="I21" i="36"/>
  <c r="O21" i="36"/>
  <c r="D22" i="36"/>
  <c r="J22" i="36"/>
  <c r="P22" i="36"/>
  <c r="E23" i="36"/>
  <c r="S23" i="36" s="1"/>
  <c r="K23" i="36"/>
  <c r="F24" i="36"/>
  <c r="L24" i="36"/>
  <c r="G25" i="36"/>
  <c r="M25" i="36"/>
  <c r="B26" i="36"/>
  <c r="H26" i="36"/>
  <c r="N26" i="36"/>
  <c r="C27" i="36"/>
  <c r="I27" i="36"/>
  <c r="O27" i="36"/>
  <c r="L26" i="36"/>
  <c r="M27" i="36"/>
  <c r="G18" i="36"/>
  <c r="M18" i="36"/>
  <c r="B19" i="36"/>
  <c r="H19" i="36"/>
  <c r="N19" i="36"/>
  <c r="C20" i="36"/>
  <c r="I20" i="36"/>
  <c r="O20" i="36"/>
  <c r="D21" i="36"/>
  <c r="J21" i="36"/>
  <c r="P21" i="36"/>
  <c r="E22" i="36"/>
  <c r="K22" i="36"/>
  <c r="F23" i="36"/>
  <c r="R23" i="36" s="1"/>
  <c r="L23" i="36"/>
  <c r="G24" i="36"/>
  <c r="M24" i="36"/>
  <c r="B25" i="36"/>
  <c r="H25" i="36"/>
  <c r="N25" i="36"/>
  <c r="C26" i="36"/>
  <c r="I26" i="36"/>
  <c r="O26" i="36"/>
  <c r="P27" i="36"/>
  <c r="M22" i="36"/>
  <c r="B18" i="36"/>
  <c r="H18" i="36"/>
  <c r="N18" i="36"/>
  <c r="R26" i="29" l="1"/>
  <c r="S26" i="29"/>
  <c r="R25" i="29"/>
  <c r="S25" i="29"/>
  <c r="R21" i="29"/>
  <c r="S21" i="29"/>
  <c r="R24" i="29"/>
  <c r="S20" i="29"/>
  <c r="R20" i="29"/>
  <c r="R19" i="29"/>
  <c r="S19" i="29"/>
  <c r="S18" i="29"/>
  <c r="R18" i="29"/>
  <c r="S22" i="29"/>
  <c r="R22" i="29"/>
  <c r="S51" i="29"/>
  <c r="R51" i="29"/>
  <c r="R48" i="29"/>
  <c r="S48" i="29"/>
  <c r="S49" i="29"/>
  <c r="R49" i="29"/>
  <c r="S52" i="29"/>
  <c r="R50" i="29"/>
  <c r="S50" i="29"/>
  <c r="R53" i="29"/>
  <c r="R54" i="29"/>
  <c r="S54" i="29"/>
  <c r="S47" i="29"/>
  <c r="R47" i="29"/>
  <c r="R55" i="29"/>
  <c r="S55" i="29"/>
  <c r="S20" i="37"/>
  <c r="R20" i="37"/>
  <c r="M27" i="37"/>
  <c r="S18" i="37"/>
  <c r="B27" i="37"/>
  <c r="R18" i="37"/>
  <c r="R27" i="37" s="1"/>
  <c r="R19" i="37"/>
  <c r="S19" i="37"/>
  <c r="S22" i="37"/>
  <c r="R22" i="37"/>
  <c r="R21" i="37"/>
  <c r="S21" i="37"/>
  <c r="G27" i="37"/>
  <c r="S24" i="37"/>
  <c r="S26" i="37"/>
  <c r="R26" i="37"/>
  <c r="N27" i="37"/>
  <c r="R25" i="37"/>
  <c r="S25" i="37"/>
  <c r="R19" i="36"/>
  <c r="S19" i="36"/>
  <c r="R20" i="36"/>
  <c r="S20" i="36"/>
  <c r="R21" i="36"/>
  <c r="S21" i="36"/>
  <c r="R26" i="36"/>
  <c r="S26" i="36"/>
  <c r="S22" i="36"/>
  <c r="R22" i="36"/>
  <c r="S24" i="36"/>
  <c r="S18" i="36"/>
  <c r="R18" i="36"/>
  <c r="R25" i="36"/>
  <c r="S25" i="36"/>
  <c r="R27" i="29" l="1"/>
  <c r="R56" i="29"/>
  <c r="R27" i="36"/>
  <c r="H26" i="34" l="1"/>
  <c r="G26" i="34"/>
  <c r="B26" i="34"/>
  <c r="G25" i="34"/>
  <c r="F25" i="34"/>
  <c r="E25" i="34"/>
  <c r="D25" i="34"/>
  <c r="H24" i="34"/>
  <c r="G24" i="34"/>
  <c r="B24" i="34"/>
  <c r="G23" i="34"/>
  <c r="F23" i="34"/>
  <c r="E23" i="34"/>
  <c r="D23" i="34"/>
  <c r="H22" i="34"/>
  <c r="G22" i="34"/>
  <c r="B22" i="34"/>
  <c r="G21" i="34"/>
  <c r="F21" i="34"/>
  <c r="E21" i="34"/>
  <c r="D21" i="34"/>
  <c r="H20" i="34"/>
  <c r="G20" i="34"/>
  <c r="B20" i="34"/>
  <c r="G19" i="34"/>
  <c r="F19" i="34"/>
  <c r="E19" i="34"/>
  <c r="D19" i="34"/>
  <c r="H18" i="34"/>
  <c r="G18" i="34"/>
  <c r="G27" i="34" s="1"/>
  <c r="B18" i="34"/>
  <c r="J15" i="34"/>
  <c r="H15" i="34"/>
  <c r="H25" i="34" s="1"/>
  <c r="G15" i="34"/>
  <c r="F15" i="34"/>
  <c r="F26" i="34" s="1"/>
  <c r="E15" i="34"/>
  <c r="E26" i="34" s="1"/>
  <c r="D15" i="34"/>
  <c r="D18" i="34" s="1"/>
  <c r="C15" i="34"/>
  <c r="C25" i="34" s="1"/>
  <c r="B15" i="34"/>
  <c r="B25" i="34" s="1"/>
  <c r="K14" i="34"/>
  <c r="J14" i="34"/>
  <c r="K13" i="34"/>
  <c r="J13" i="34"/>
  <c r="K12" i="34"/>
  <c r="J12" i="34"/>
  <c r="K11" i="34"/>
  <c r="J11" i="34"/>
  <c r="K10" i="34"/>
  <c r="J10" i="34"/>
  <c r="K9" i="34"/>
  <c r="J9" i="34"/>
  <c r="K8" i="34"/>
  <c r="J8" i="34"/>
  <c r="K7" i="34"/>
  <c r="J7" i="34"/>
  <c r="K6" i="34"/>
  <c r="J6" i="34"/>
  <c r="D111" i="31"/>
  <c r="I109" i="31"/>
  <c r="J108" i="31"/>
  <c r="I108" i="31"/>
  <c r="D108" i="31"/>
  <c r="K107" i="31"/>
  <c r="J107" i="31"/>
  <c r="E107" i="31"/>
  <c r="D107" i="31"/>
  <c r="K106" i="31"/>
  <c r="E106" i="31"/>
  <c r="C106" i="31"/>
  <c r="J105" i="31"/>
  <c r="D105" i="31"/>
  <c r="O103" i="31"/>
  <c r="C103" i="31"/>
  <c r="J102" i="31"/>
  <c r="I102" i="31"/>
  <c r="D102" i="31"/>
  <c r="P99" i="31"/>
  <c r="P106" i="31" s="1"/>
  <c r="O99" i="31"/>
  <c r="O107" i="31" s="1"/>
  <c r="N99" i="31"/>
  <c r="N109" i="31" s="1"/>
  <c r="M99" i="31"/>
  <c r="M110" i="31" s="1"/>
  <c r="L99" i="31"/>
  <c r="L110" i="31" s="1"/>
  <c r="K99" i="31"/>
  <c r="K111" i="31" s="1"/>
  <c r="J99" i="31"/>
  <c r="J106" i="31" s="1"/>
  <c r="I99" i="31"/>
  <c r="I107" i="31" s="1"/>
  <c r="H99" i="31"/>
  <c r="H109" i="31" s="1"/>
  <c r="G99" i="31"/>
  <c r="G110" i="31" s="1"/>
  <c r="F99" i="31"/>
  <c r="F110" i="31" s="1"/>
  <c r="E99" i="31"/>
  <c r="E111" i="31" s="1"/>
  <c r="D99" i="31"/>
  <c r="D106" i="31" s="1"/>
  <c r="C99" i="31"/>
  <c r="C107" i="31" s="1"/>
  <c r="B99" i="31"/>
  <c r="B109" i="31" s="1"/>
  <c r="S98" i="31"/>
  <c r="R98" i="31"/>
  <c r="S97" i="31"/>
  <c r="R97" i="31"/>
  <c r="S96" i="31"/>
  <c r="R96" i="31"/>
  <c r="S95" i="31"/>
  <c r="R95" i="31"/>
  <c r="S94" i="31"/>
  <c r="R94" i="31"/>
  <c r="S93" i="31"/>
  <c r="R93" i="31"/>
  <c r="S92" i="31"/>
  <c r="R92" i="31"/>
  <c r="S91" i="31"/>
  <c r="R91" i="31"/>
  <c r="S90" i="31"/>
  <c r="R90" i="31"/>
  <c r="J25" i="34" l="1"/>
  <c r="K25" i="34"/>
  <c r="K20" i="34"/>
  <c r="C26" i="34"/>
  <c r="K26" i="34" s="1"/>
  <c r="K18" i="34"/>
  <c r="D20" i="34"/>
  <c r="C18" i="34"/>
  <c r="C20" i="34"/>
  <c r="J20" i="34" s="1"/>
  <c r="C22" i="34"/>
  <c r="J22" i="34" s="1"/>
  <c r="D22" i="34"/>
  <c r="D24" i="34"/>
  <c r="D27" i="34" s="1"/>
  <c r="D26" i="34"/>
  <c r="E18" i="34"/>
  <c r="E27" i="34" s="1"/>
  <c r="B19" i="34"/>
  <c r="H19" i="34"/>
  <c r="H27" i="34" s="1"/>
  <c r="E20" i="34"/>
  <c r="B21" i="34"/>
  <c r="H21" i="34"/>
  <c r="E22" i="34"/>
  <c r="B23" i="34"/>
  <c r="H23" i="34"/>
  <c r="E24" i="34"/>
  <c r="C24" i="34"/>
  <c r="J24" i="34" s="1"/>
  <c r="F18" i="34"/>
  <c r="F27" i="34" s="1"/>
  <c r="C19" i="34"/>
  <c r="F20" i="34"/>
  <c r="C21" i="34"/>
  <c r="F22" i="34"/>
  <c r="C23" i="34"/>
  <c r="F24" i="34"/>
  <c r="L109" i="31"/>
  <c r="F105" i="31"/>
  <c r="F111" i="31"/>
  <c r="H103" i="31"/>
  <c r="F106" i="31"/>
  <c r="P102" i="31"/>
  <c r="L103" i="31"/>
  <c r="L105" i="31"/>
  <c r="P107" i="31"/>
  <c r="P108" i="31"/>
  <c r="J111" i="31"/>
  <c r="F103" i="31"/>
  <c r="O102" i="31"/>
  <c r="I103" i="31"/>
  <c r="I106" i="31"/>
  <c r="O108" i="31"/>
  <c r="C102" i="31"/>
  <c r="B103" i="31"/>
  <c r="N103" i="31"/>
  <c r="P105" i="31"/>
  <c r="L106" i="31"/>
  <c r="C108" i="31"/>
  <c r="C109" i="31"/>
  <c r="L111" i="31"/>
  <c r="G104" i="31"/>
  <c r="O109" i="31"/>
  <c r="B110" i="31"/>
  <c r="H110" i="31"/>
  <c r="N110" i="31"/>
  <c r="G111" i="31"/>
  <c r="M111" i="31"/>
  <c r="E102" i="31"/>
  <c r="K102" i="31"/>
  <c r="D103" i="31"/>
  <c r="J103" i="31"/>
  <c r="P103" i="31"/>
  <c r="R103" i="31" s="1"/>
  <c r="C104" i="31"/>
  <c r="I104" i="31"/>
  <c r="O104" i="31"/>
  <c r="B105" i="31"/>
  <c r="H105" i="31"/>
  <c r="N105" i="31"/>
  <c r="G106" i="31"/>
  <c r="M106" i="31"/>
  <c r="F107" i="31"/>
  <c r="L107" i="31"/>
  <c r="E108" i="31"/>
  <c r="K108" i="31"/>
  <c r="D109" i="31"/>
  <c r="J109" i="31"/>
  <c r="P109" i="31"/>
  <c r="C110" i="31"/>
  <c r="I110" i="31"/>
  <c r="O110" i="31"/>
  <c r="B111" i="31"/>
  <c r="H111" i="31"/>
  <c r="N111" i="31"/>
  <c r="B104" i="31"/>
  <c r="G105" i="31"/>
  <c r="M105" i="31"/>
  <c r="F102" i="31"/>
  <c r="L102" i="31"/>
  <c r="E103" i="31"/>
  <c r="K103" i="31"/>
  <c r="D104" i="31"/>
  <c r="J104" i="31"/>
  <c r="P104" i="31"/>
  <c r="C105" i="31"/>
  <c r="I105" i="31"/>
  <c r="O105" i="31"/>
  <c r="B106" i="31"/>
  <c r="H106" i="31"/>
  <c r="N106" i="31"/>
  <c r="G107" i="31"/>
  <c r="M107" i="31"/>
  <c r="F108" i="31"/>
  <c r="L108" i="31"/>
  <c r="E109" i="31"/>
  <c r="K109" i="31"/>
  <c r="D110" i="31"/>
  <c r="J110" i="31"/>
  <c r="P110" i="31"/>
  <c r="C111" i="31"/>
  <c r="I111" i="31"/>
  <c r="O111" i="31"/>
  <c r="H104" i="31"/>
  <c r="R99" i="31"/>
  <c r="G102" i="31"/>
  <c r="E104" i="31"/>
  <c r="K104" i="31"/>
  <c r="O106" i="31"/>
  <c r="B107" i="31"/>
  <c r="H107" i="31"/>
  <c r="N107" i="31"/>
  <c r="G108" i="31"/>
  <c r="M108" i="31"/>
  <c r="F109" i="31"/>
  <c r="E110" i="31"/>
  <c r="K110" i="31"/>
  <c r="P111" i="31"/>
  <c r="N104" i="31"/>
  <c r="M102" i="31"/>
  <c r="B102" i="31"/>
  <c r="H102" i="31"/>
  <c r="N102" i="31"/>
  <c r="G103" i="31"/>
  <c r="M103" i="31"/>
  <c r="F104" i="31"/>
  <c r="L104" i="31"/>
  <c r="E105" i="31"/>
  <c r="K105" i="31"/>
  <c r="B108" i="31"/>
  <c r="H108" i="31"/>
  <c r="N108" i="31"/>
  <c r="G109" i="31"/>
  <c r="M109" i="31"/>
  <c r="M104" i="31"/>
  <c r="J19" i="34" l="1"/>
  <c r="K19" i="34"/>
  <c r="J21" i="34"/>
  <c r="K21" i="34"/>
  <c r="J23" i="34"/>
  <c r="K23" i="34"/>
  <c r="B27" i="34"/>
  <c r="K22" i="34"/>
  <c r="K24" i="34"/>
  <c r="J26" i="34"/>
  <c r="C27" i="34"/>
  <c r="J18" i="34"/>
  <c r="J27" i="34" s="1"/>
  <c r="S103" i="31"/>
  <c r="R109" i="31"/>
  <c r="R106" i="31"/>
  <c r="S106" i="31"/>
  <c r="S105" i="31"/>
  <c r="R105" i="31"/>
  <c r="S110" i="31"/>
  <c r="R110" i="31"/>
  <c r="S108" i="31"/>
  <c r="R108" i="31"/>
  <c r="S102" i="31"/>
  <c r="R102" i="31"/>
  <c r="S104" i="31"/>
  <c r="R104" i="31"/>
  <c r="S109" i="31"/>
  <c r="S107" i="31"/>
  <c r="R107" i="31"/>
  <c r="R111" i="31" l="1"/>
  <c r="L26" i="33" l="1"/>
  <c r="K26" i="33"/>
  <c r="F26" i="33"/>
  <c r="E26" i="33"/>
  <c r="P25" i="33"/>
  <c r="L25" i="33"/>
  <c r="K25" i="33"/>
  <c r="J25" i="33"/>
  <c r="F25" i="33"/>
  <c r="E25" i="33"/>
  <c r="D25" i="33"/>
  <c r="P24" i="33"/>
  <c r="O24" i="33"/>
  <c r="L24" i="33"/>
  <c r="K24" i="33"/>
  <c r="J24" i="33"/>
  <c r="I24" i="33"/>
  <c r="F24" i="33"/>
  <c r="E24" i="33"/>
  <c r="D24" i="33"/>
  <c r="C24" i="33"/>
  <c r="P23" i="33"/>
  <c r="O23" i="33"/>
  <c r="L23" i="33"/>
  <c r="K23" i="33"/>
  <c r="J23" i="33"/>
  <c r="I23" i="33"/>
  <c r="F23" i="33"/>
  <c r="E23" i="33"/>
  <c r="D23" i="33"/>
  <c r="C23" i="33"/>
  <c r="L21" i="33"/>
  <c r="F21" i="33"/>
  <c r="L20" i="33"/>
  <c r="K20" i="33"/>
  <c r="F20" i="33"/>
  <c r="E20" i="33"/>
  <c r="P19" i="33"/>
  <c r="L19" i="33"/>
  <c r="K19" i="33"/>
  <c r="J19" i="33"/>
  <c r="F19" i="33"/>
  <c r="F27" i="33" s="1"/>
  <c r="E19" i="33"/>
  <c r="D19" i="33"/>
  <c r="P18" i="33"/>
  <c r="O18" i="33"/>
  <c r="L18" i="33"/>
  <c r="K18" i="33"/>
  <c r="J18" i="33"/>
  <c r="I18" i="33"/>
  <c r="F18" i="33"/>
  <c r="E18" i="33"/>
  <c r="D18" i="33"/>
  <c r="C18" i="33"/>
  <c r="P15" i="33"/>
  <c r="P26" i="33" s="1"/>
  <c r="O15" i="33"/>
  <c r="O25" i="33" s="1"/>
  <c r="N15" i="33"/>
  <c r="N24" i="33" s="1"/>
  <c r="M15" i="33"/>
  <c r="M23" i="33" s="1"/>
  <c r="L15" i="33"/>
  <c r="L22" i="33" s="1"/>
  <c r="K15" i="33"/>
  <c r="K21" i="33" s="1"/>
  <c r="J15" i="33"/>
  <c r="J26" i="33" s="1"/>
  <c r="I15" i="33"/>
  <c r="I25" i="33" s="1"/>
  <c r="H15" i="33"/>
  <c r="H24" i="33" s="1"/>
  <c r="G15" i="33"/>
  <c r="G23" i="33" s="1"/>
  <c r="F15" i="33"/>
  <c r="F22" i="33" s="1"/>
  <c r="E15" i="33"/>
  <c r="E21" i="33" s="1"/>
  <c r="D15" i="33"/>
  <c r="D26" i="33" s="1"/>
  <c r="C15" i="33"/>
  <c r="C25" i="33" s="1"/>
  <c r="B15" i="33"/>
  <c r="B24" i="33" s="1"/>
  <c r="S14" i="33"/>
  <c r="R14" i="33"/>
  <c r="S13" i="33"/>
  <c r="R13" i="33"/>
  <c r="S12" i="33"/>
  <c r="R12" i="33"/>
  <c r="S11" i="33"/>
  <c r="R11" i="33"/>
  <c r="S10" i="33"/>
  <c r="R10" i="33"/>
  <c r="S9" i="33"/>
  <c r="R9" i="33"/>
  <c r="S8" i="33"/>
  <c r="R8" i="33"/>
  <c r="S7" i="33"/>
  <c r="R7" i="33"/>
  <c r="S6" i="33"/>
  <c r="R6" i="33"/>
  <c r="R24" i="33" l="1"/>
  <c r="L27" i="33"/>
  <c r="G22" i="33"/>
  <c r="M22" i="33"/>
  <c r="B23" i="33"/>
  <c r="H23" i="33"/>
  <c r="N23" i="33"/>
  <c r="M21" i="33"/>
  <c r="B22" i="33"/>
  <c r="N22" i="33"/>
  <c r="G21" i="33"/>
  <c r="G20" i="33"/>
  <c r="H21" i="33"/>
  <c r="I22" i="33"/>
  <c r="G26" i="33"/>
  <c r="M26" i="33"/>
  <c r="H22" i="33"/>
  <c r="O22" i="33"/>
  <c r="H20" i="33"/>
  <c r="B21" i="33"/>
  <c r="N21" i="33"/>
  <c r="M19" i="33"/>
  <c r="O21" i="33"/>
  <c r="O20" i="33"/>
  <c r="M20" i="33"/>
  <c r="C22" i="33"/>
  <c r="G19" i="33"/>
  <c r="B20" i="33"/>
  <c r="N20" i="33"/>
  <c r="C21" i="33"/>
  <c r="I21" i="33"/>
  <c r="D22" i="33"/>
  <c r="J22" i="33"/>
  <c r="P22" i="33"/>
  <c r="G25" i="33"/>
  <c r="M25" i="33"/>
  <c r="B26" i="33"/>
  <c r="H26" i="33"/>
  <c r="N26" i="33"/>
  <c r="R15" i="33"/>
  <c r="G18" i="33"/>
  <c r="M18" i="33"/>
  <c r="B19" i="33"/>
  <c r="H19" i="33"/>
  <c r="N19" i="33"/>
  <c r="C20" i="33"/>
  <c r="I20" i="33"/>
  <c r="D21" i="33"/>
  <c r="J21" i="33"/>
  <c r="P21" i="33"/>
  <c r="E22" i="33"/>
  <c r="E27" i="33" s="1"/>
  <c r="K22" i="33"/>
  <c r="K27" i="33" s="1"/>
  <c r="G24" i="33"/>
  <c r="S24" i="33" s="1"/>
  <c r="M24" i="33"/>
  <c r="B25" i="33"/>
  <c r="H25" i="33"/>
  <c r="N25" i="33"/>
  <c r="C26" i="33"/>
  <c r="I26" i="33"/>
  <c r="O26" i="33"/>
  <c r="B18" i="33"/>
  <c r="H18" i="33"/>
  <c r="H27" i="33" s="1"/>
  <c r="N18" i="33"/>
  <c r="C19" i="33"/>
  <c r="C27" i="33" s="1"/>
  <c r="I19" i="33"/>
  <c r="I27" i="33" s="1"/>
  <c r="O19" i="33"/>
  <c r="O27" i="33" s="1"/>
  <c r="D20" i="33"/>
  <c r="D27" i="33" s="1"/>
  <c r="J20" i="33"/>
  <c r="J27" i="33" s="1"/>
  <c r="P20" i="33"/>
  <c r="P27" i="33" s="1"/>
  <c r="V85" i="29"/>
  <c r="W84" i="29"/>
  <c r="W83" i="29"/>
  <c r="W82" i="29"/>
  <c r="W81" i="29"/>
  <c r="W80" i="29"/>
  <c r="W79" i="29"/>
  <c r="W78" i="29"/>
  <c r="W77" i="29"/>
  <c r="W76" i="29"/>
  <c r="V84" i="29"/>
  <c r="V83" i="29"/>
  <c r="V82" i="29"/>
  <c r="V81" i="29"/>
  <c r="V80" i="29"/>
  <c r="V79" i="29"/>
  <c r="V78" i="29"/>
  <c r="V77" i="29"/>
  <c r="V76" i="29"/>
  <c r="U84" i="29"/>
  <c r="U83" i="29"/>
  <c r="U82" i="29"/>
  <c r="U81" i="29"/>
  <c r="U80" i="29"/>
  <c r="U79" i="29"/>
  <c r="U78" i="29"/>
  <c r="U77" i="29"/>
  <c r="U76" i="29"/>
  <c r="T84" i="29"/>
  <c r="T83" i="29"/>
  <c r="T82" i="29"/>
  <c r="T81" i="29"/>
  <c r="T80" i="29"/>
  <c r="T79" i="29"/>
  <c r="T78" i="29"/>
  <c r="T77" i="29"/>
  <c r="T76" i="29"/>
  <c r="B15" i="32"/>
  <c r="B18" i="32"/>
  <c r="C15" i="32"/>
  <c r="C18" i="32"/>
  <c r="D15" i="32"/>
  <c r="D18" i="32"/>
  <c r="E15" i="32"/>
  <c r="E18" i="32"/>
  <c r="F15" i="32"/>
  <c r="F18" i="32"/>
  <c r="G15" i="32"/>
  <c r="G18" i="32"/>
  <c r="H15" i="32"/>
  <c r="H18" i="32"/>
  <c r="I15" i="32"/>
  <c r="I18" i="32"/>
  <c r="J15" i="32"/>
  <c r="J18" i="32"/>
  <c r="K15" i="32"/>
  <c r="K18" i="32"/>
  <c r="L15" i="32"/>
  <c r="L18" i="32"/>
  <c r="M15" i="32"/>
  <c r="M18" i="32"/>
  <c r="N15" i="32"/>
  <c r="N18" i="32"/>
  <c r="O15" i="32"/>
  <c r="O18" i="32"/>
  <c r="P15" i="32"/>
  <c r="P18" i="32"/>
  <c r="R18" i="32"/>
  <c r="B19" i="32"/>
  <c r="C19" i="32"/>
  <c r="D19" i="32"/>
  <c r="E19" i="32"/>
  <c r="F19" i="32"/>
  <c r="G19" i="32"/>
  <c r="H19" i="32"/>
  <c r="I19" i="32"/>
  <c r="J19" i="32"/>
  <c r="K19" i="32"/>
  <c r="L19" i="32"/>
  <c r="M19" i="32"/>
  <c r="N19" i="32"/>
  <c r="O19" i="32"/>
  <c r="P19" i="32"/>
  <c r="R19" i="32"/>
  <c r="B20" i="32"/>
  <c r="C20" i="32"/>
  <c r="D20" i="32"/>
  <c r="E20" i="32"/>
  <c r="F20" i="32"/>
  <c r="G20" i="32"/>
  <c r="H20" i="32"/>
  <c r="I20" i="32"/>
  <c r="J20" i="32"/>
  <c r="K20" i="32"/>
  <c r="L20" i="32"/>
  <c r="M20" i="32"/>
  <c r="N20" i="32"/>
  <c r="O20" i="32"/>
  <c r="P20" i="32"/>
  <c r="R20" i="32"/>
  <c r="B21" i="32"/>
  <c r="C21" i="32"/>
  <c r="D21" i="32"/>
  <c r="E21" i="32"/>
  <c r="F21" i="32"/>
  <c r="G21" i="32"/>
  <c r="H21" i="32"/>
  <c r="I21" i="32"/>
  <c r="J21" i="32"/>
  <c r="K21" i="32"/>
  <c r="L21" i="32"/>
  <c r="M21" i="32"/>
  <c r="N21" i="32"/>
  <c r="O21" i="32"/>
  <c r="P21" i="32"/>
  <c r="R21" i="32"/>
  <c r="B22" i="32"/>
  <c r="C22" i="32"/>
  <c r="D22" i="32"/>
  <c r="E22" i="32"/>
  <c r="F22" i="32"/>
  <c r="G22" i="32"/>
  <c r="H22" i="32"/>
  <c r="I22" i="32"/>
  <c r="J22" i="32"/>
  <c r="K22" i="32"/>
  <c r="L22" i="32"/>
  <c r="M22" i="32"/>
  <c r="N22" i="32"/>
  <c r="O22" i="32"/>
  <c r="P22" i="32"/>
  <c r="R22" i="32"/>
  <c r="B23" i="32"/>
  <c r="C23" i="32"/>
  <c r="D23" i="32"/>
  <c r="E23" i="32"/>
  <c r="F23" i="32"/>
  <c r="G23" i="32"/>
  <c r="H23" i="32"/>
  <c r="I23" i="32"/>
  <c r="J23" i="32"/>
  <c r="K23" i="32"/>
  <c r="L23" i="32"/>
  <c r="M23" i="32"/>
  <c r="N23" i="32"/>
  <c r="O23" i="32"/>
  <c r="P23" i="32"/>
  <c r="R23" i="32"/>
  <c r="B24" i="32"/>
  <c r="C24" i="32"/>
  <c r="D24" i="32"/>
  <c r="E24" i="32"/>
  <c r="F24" i="32"/>
  <c r="G24" i="32"/>
  <c r="H24" i="32"/>
  <c r="I24" i="32"/>
  <c r="J24" i="32"/>
  <c r="K24" i="32"/>
  <c r="L24" i="32"/>
  <c r="M24" i="32"/>
  <c r="N24" i="32"/>
  <c r="O24" i="32"/>
  <c r="P24" i="32"/>
  <c r="R24" i="32"/>
  <c r="B25" i="32"/>
  <c r="C25" i="32"/>
  <c r="D25" i="32"/>
  <c r="E25" i="32"/>
  <c r="F25" i="32"/>
  <c r="G25" i="32"/>
  <c r="H25" i="32"/>
  <c r="I25" i="32"/>
  <c r="J25" i="32"/>
  <c r="K25" i="32"/>
  <c r="L25" i="32"/>
  <c r="M25" i="32"/>
  <c r="N25" i="32"/>
  <c r="O25" i="32"/>
  <c r="P25" i="32"/>
  <c r="R25" i="32"/>
  <c r="B26" i="32"/>
  <c r="C26" i="32"/>
  <c r="D26" i="32"/>
  <c r="E26" i="32"/>
  <c r="F26" i="32"/>
  <c r="G26" i="32"/>
  <c r="H26" i="32"/>
  <c r="I26" i="32"/>
  <c r="J26" i="32"/>
  <c r="K26" i="32"/>
  <c r="L26" i="32"/>
  <c r="M26" i="32"/>
  <c r="N26" i="32"/>
  <c r="O26" i="32"/>
  <c r="P26" i="32"/>
  <c r="R26" i="32"/>
  <c r="R27" i="32"/>
  <c r="P27" i="32"/>
  <c r="O27" i="32"/>
  <c r="N27" i="32"/>
  <c r="M27" i="32"/>
  <c r="L27" i="32"/>
  <c r="K27" i="32"/>
  <c r="J27" i="32"/>
  <c r="I27" i="32"/>
  <c r="H27" i="32"/>
  <c r="G27" i="32"/>
  <c r="F27" i="32"/>
  <c r="E27" i="32"/>
  <c r="D27" i="32"/>
  <c r="C27" i="32"/>
  <c r="B27" i="32"/>
  <c r="S26" i="32"/>
  <c r="S25" i="32"/>
  <c r="S24" i="32"/>
  <c r="S23" i="32"/>
  <c r="S22" i="32"/>
  <c r="S21" i="32"/>
  <c r="S20" i="32"/>
  <c r="S19" i="32"/>
  <c r="S18" i="32"/>
  <c r="R15" i="32"/>
  <c r="S14" i="32"/>
  <c r="R14" i="32"/>
  <c r="S13" i="32"/>
  <c r="R13" i="32"/>
  <c r="S12" i="32"/>
  <c r="R12" i="32"/>
  <c r="S11" i="32"/>
  <c r="R11" i="32"/>
  <c r="S10" i="32"/>
  <c r="R10" i="32"/>
  <c r="S9" i="32"/>
  <c r="R9" i="32"/>
  <c r="S8" i="32"/>
  <c r="R8" i="32"/>
  <c r="S7" i="32"/>
  <c r="R7" i="32"/>
  <c r="S6" i="32"/>
  <c r="R6" i="32"/>
  <c r="B71" i="31"/>
  <c r="B75" i="31" s="1"/>
  <c r="B74" i="31"/>
  <c r="C71" i="31"/>
  <c r="C74" i="31" s="1"/>
  <c r="D71" i="31"/>
  <c r="D74" i="31" s="1"/>
  <c r="E71" i="31"/>
  <c r="E76" i="31" s="1"/>
  <c r="E74" i="31"/>
  <c r="F71" i="31"/>
  <c r="F74" i="31" s="1"/>
  <c r="H71" i="31"/>
  <c r="H74" i="31" s="1"/>
  <c r="I71" i="31"/>
  <c r="I75" i="31" s="1"/>
  <c r="I74" i="31"/>
  <c r="J71" i="31"/>
  <c r="J74" i="31" s="1"/>
  <c r="K71" i="31"/>
  <c r="K74" i="31" s="1"/>
  <c r="L71" i="31"/>
  <c r="L76" i="31" s="1"/>
  <c r="L74" i="31"/>
  <c r="M71" i="31"/>
  <c r="M74" i="31" s="1"/>
  <c r="N71" i="31"/>
  <c r="N74" i="31" s="1"/>
  <c r="O71" i="31"/>
  <c r="O75" i="31" s="1"/>
  <c r="O74" i="31"/>
  <c r="P71" i="31"/>
  <c r="P74" i="31" s="1"/>
  <c r="D75" i="31"/>
  <c r="E75" i="31"/>
  <c r="H75" i="31"/>
  <c r="K75" i="31"/>
  <c r="L75" i="31"/>
  <c r="N75" i="31"/>
  <c r="B76" i="31"/>
  <c r="D76" i="31"/>
  <c r="H76" i="31"/>
  <c r="I76" i="31"/>
  <c r="K76" i="31"/>
  <c r="N76" i="31"/>
  <c r="O76" i="31"/>
  <c r="B77" i="31"/>
  <c r="D77" i="31"/>
  <c r="H77" i="31"/>
  <c r="I77" i="31"/>
  <c r="K77" i="31"/>
  <c r="N77" i="31"/>
  <c r="O77" i="31"/>
  <c r="D78" i="31"/>
  <c r="E78" i="31"/>
  <c r="F78" i="31"/>
  <c r="H78" i="31"/>
  <c r="K78" i="31"/>
  <c r="L78" i="31"/>
  <c r="M78" i="31"/>
  <c r="N78" i="31"/>
  <c r="B79" i="31"/>
  <c r="D79" i="31"/>
  <c r="H79" i="31"/>
  <c r="I79" i="31"/>
  <c r="K79" i="31"/>
  <c r="N79" i="31"/>
  <c r="O79" i="31"/>
  <c r="B80" i="31"/>
  <c r="D80" i="31"/>
  <c r="H80" i="31"/>
  <c r="I80" i="31"/>
  <c r="K80" i="31"/>
  <c r="N80" i="31"/>
  <c r="O80" i="31"/>
  <c r="D81" i="31"/>
  <c r="E81" i="31"/>
  <c r="F81" i="31"/>
  <c r="H81" i="31"/>
  <c r="K81" i="31"/>
  <c r="L81" i="31"/>
  <c r="M81" i="31"/>
  <c r="N81" i="31"/>
  <c r="B82" i="31"/>
  <c r="D82" i="31"/>
  <c r="H82" i="31"/>
  <c r="I82" i="31"/>
  <c r="K82" i="31"/>
  <c r="N82" i="31"/>
  <c r="O82" i="31"/>
  <c r="G71" i="31"/>
  <c r="G74" i="31" s="1"/>
  <c r="N83" i="31"/>
  <c r="L83" i="31"/>
  <c r="K83" i="31"/>
  <c r="H83" i="31"/>
  <c r="F83" i="31"/>
  <c r="D83" i="31"/>
  <c r="B83" i="31"/>
  <c r="S70" i="31"/>
  <c r="R70" i="31"/>
  <c r="S69" i="31"/>
  <c r="R69" i="31"/>
  <c r="S68" i="31"/>
  <c r="R68" i="31"/>
  <c r="S67" i="31"/>
  <c r="R67" i="31"/>
  <c r="S66" i="31"/>
  <c r="R66" i="31"/>
  <c r="S65" i="31"/>
  <c r="R65" i="31"/>
  <c r="S64" i="31"/>
  <c r="R64" i="31"/>
  <c r="S63" i="31"/>
  <c r="R63" i="31"/>
  <c r="S62" i="31"/>
  <c r="R62" i="31"/>
  <c r="B43" i="31"/>
  <c r="B46" i="31"/>
  <c r="C43" i="31"/>
  <c r="C49" i="31" s="1"/>
  <c r="C46" i="31"/>
  <c r="D43" i="31"/>
  <c r="D46" i="31" s="1"/>
  <c r="E43" i="31"/>
  <c r="E46" i="31"/>
  <c r="F43" i="31"/>
  <c r="F47" i="31" s="1"/>
  <c r="F46" i="31"/>
  <c r="G43" i="31"/>
  <c r="G46" i="31" s="1"/>
  <c r="H43" i="31"/>
  <c r="H46" i="31"/>
  <c r="I43" i="31"/>
  <c r="I49" i="31" s="1"/>
  <c r="I46" i="31"/>
  <c r="J43" i="31"/>
  <c r="J46" i="31" s="1"/>
  <c r="K43" i="31"/>
  <c r="K46" i="31"/>
  <c r="L43" i="31"/>
  <c r="L47" i="31" s="1"/>
  <c r="L46" i="31"/>
  <c r="M43" i="31"/>
  <c r="M46" i="31" s="1"/>
  <c r="N43" i="31"/>
  <c r="N46" i="31"/>
  <c r="O43" i="31"/>
  <c r="O49" i="31" s="1"/>
  <c r="O46" i="31"/>
  <c r="P43" i="31"/>
  <c r="P46" i="31" s="1"/>
  <c r="B47" i="31"/>
  <c r="R47" i="31" s="1"/>
  <c r="C47" i="31"/>
  <c r="S47" i="31" s="1"/>
  <c r="D47" i="31"/>
  <c r="E47" i="31"/>
  <c r="G47" i="31"/>
  <c r="H47" i="31"/>
  <c r="I47" i="31"/>
  <c r="J47" i="31"/>
  <c r="K47" i="31"/>
  <c r="M47" i="31"/>
  <c r="N47" i="31"/>
  <c r="O47" i="31"/>
  <c r="P47" i="31"/>
  <c r="B48" i="31"/>
  <c r="D48" i="31"/>
  <c r="E48" i="31"/>
  <c r="F48" i="31"/>
  <c r="G48" i="31"/>
  <c r="H48" i="31"/>
  <c r="J48" i="31"/>
  <c r="K48" i="31"/>
  <c r="L48" i="31"/>
  <c r="M48" i="31"/>
  <c r="N48" i="31"/>
  <c r="P48" i="31"/>
  <c r="B49" i="31"/>
  <c r="D49" i="31"/>
  <c r="E49" i="31"/>
  <c r="G49" i="31"/>
  <c r="H49" i="31"/>
  <c r="J49" i="31"/>
  <c r="K49" i="31"/>
  <c r="M49" i="31"/>
  <c r="N49" i="31"/>
  <c r="P49" i="31"/>
  <c r="B50" i="31"/>
  <c r="C50" i="31"/>
  <c r="D50" i="31"/>
  <c r="E50" i="31"/>
  <c r="G50" i="31"/>
  <c r="H50" i="31"/>
  <c r="I50" i="31"/>
  <c r="J50" i="31"/>
  <c r="K50" i="31"/>
  <c r="M50" i="31"/>
  <c r="N50" i="31"/>
  <c r="O50" i="31"/>
  <c r="P50" i="31"/>
  <c r="B51" i="31"/>
  <c r="D51" i="31"/>
  <c r="E51" i="31"/>
  <c r="F51" i="31"/>
  <c r="G51" i="31"/>
  <c r="H51" i="31"/>
  <c r="J51" i="31"/>
  <c r="K51" i="31"/>
  <c r="L51" i="31"/>
  <c r="M51" i="31"/>
  <c r="N51" i="31"/>
  <c r="P51" i="31"/>
  <c r="B52" i="31"/>
  <c r="D52" i="31"/>
  <c r="E52" i="31"/>
  <c r="G52" i="31"/>
  <c r="H52" i="31"/>
  <c r="J52" i="31"/>
  <c r="K52" i="31"/>
  <c r="M52" i="31"/>
  <c r="N52" i="31"/>
  <c r="P52" i="31"/>
  <c r="B53" i="31"/>
  <c r="C53" i="31"/>
  <c r="D53" i="31"/>
  <c r="E53" i="31"/>
  <c r="G53" i="31"/>
  <c r="H53" i="31"/>
  <c r="I53" i="31"/>
  <c r="J53" i="31"/>
  <c r="K53" i="31"/>
  <c r="M53" i="31"/>
  <c r="N53" i="31"/>
  <c r="O53" i="31"/>
  <c r="P53" i="31"/>
  <c r="B54" i="31"/>
  <c r="D54" i="31"/>
  <c r="E54" i="31"/>
  <c r="F54" i="31"/>
  <c r="G54" i="31"/>
  <c r="H54" i="31"/>
  <c r="J54" i="31"/>
  <c r="K54" i="31"/>
  <c r="L54" i="31"/>
  <c r="M54" i="31"/>
  <c r="N54" i="31"/>
  <c r="P54" i="31"/>
  <c r="P55" i="31"/>
  <c r="N55" i="31"/>
  <c r="M55" i="31"/>
  <c r="K55" i="31"/>
  <c r="J55" i="31"/>
  <c r="H55" i="31"/>
  <c r="G55" i="31"/>
  <c r="E55" i="31"/>
  <c r="D55" i="31"/>
  <c r="B55" i="31"/>
  <c r="R43" i="31"/>
  <c r="S42" i="31"/>
  <c r="R42" i="31"/>
  <c r="S41" i="31"/>
  <c r="R41" i="31"/>
  <c r="S40" i="31"/>
  <c r="R40" i="31"/>
  <c r="S39" i="31"/>
  <c r="R39" i="31"/>
  <c r="S38" i="31"/>
  <c r="R38" i="31"/>
  <c r="S37" i="31"/>
  <c r="R37" i="31"/>
  <c r="S36" i="31"/>
  <c r="R36" i="31"/>
  <c r="S35" i="31"/>
  <c r="R35" i="31"/>
  <c r="S34" i="31"/>
  <c r="R34" i="31"/>
  <c r="B15" i="31"/>
  <c r="B18" i="31" s="1"/>
  <c r="C15" i="31"/>
  <c r="C18" i="31" s="1"/>
  <c r="D15" i="31"/>
  <c r="D20" i="31" s="1"/>
  <c r="D18" i="31"/>
  <c r="E15" i="31"/>
  <c r="E18" i="31" s="1"/>
  <c r="F15" i="31"/>
  <c r="F18" i="31" s="1"/>
  <c r="G15" i="31"/>
  <c r="G19" i="31" s="1"/>
  <c r="G18" i="31"/>
  <c r="H15" i="31"/>
  <c r="H18" i="31" s="1"/>
  <c r="I15" i="31"/>
  <c r="I18" i="31" s="1"/>
  <c r="J15" i="31"/>
  <c r="J20" i="31" s="1"/>
  <c r="J18" i="31"/>
  <c r="K15" i="31"/>
  <c r="K18" i="31" s="1"/>
  <c r="L15" i="31"/>
  <c r="L18" i="31" s="1"/>
  <c r="M15" i="31"/>
  <c r="M19" i="31" s="1"/>
  <c r="M18" i="31"/>
  <c r="N15" i="31"/>
  <c r="N18" i="31" s="1"/>
  <c r="O15" i="31"/>
  <c r="O18" i="31" s="1"/>
  <c r="P15" i="31"/>
  <c r="P20" i="31" s="1"/>
  <c r="P18" i="31"/>
  <c r="B19" i="31"/>
  <c r="C19" i="31"/>
  <c r="E19" i="31"/>
  <c r="F19" i="31"/>
  <c r="H19" i="31"/>
  <c r="I19" i="31"/>
  <c r="K19" i="31"/>
  <c r="L19" i="31"/>
  <c r="O19" i="31"/>
  <c r="B20" i="31"/>
  <c r="C20" i="31"/>
  <c r="E20" i="31"/>
  <c r="F20" i="31"/>
  <c r="G20" i="31"/>
  <c r="H20" i="31"/>
  <c r="I20" i="31"/>
  <c r="K20" i="31"/>
  <c r="L20" i="31"/>
  <c r="M20" i="31"/>
  <c r="N20" i="31"/>
  <c r="O20" i="31"/>
  <c r="B21" i="31"/>
  <c r="C21" i="31"/>
  <c r="D21" i="31"/>
  <c r="E21" i="31"/>
  <c r="F21" i="31"/>
  <c r="H21" i="31"/>
  <c r="I21" i="31"/>
  <c r="J21" i="31"/>
  <c r="K21" i="31"/>
  <c r="L21" i="31"/>
  <c r="N21" i="31"/>
  <c r="O21" i="31"/>
  <c r="P21" i="31"/>
  <c r="B22" i="31"/>
  <c r="C22" i="31"/>
  <c r="E22" i="31"/>
  <c r="F22" i="31"/>
  <c r="H22" i="31"/>
  <c r="I22" i="31"/>
  <c r="K22" i="31"/>
  <c r="L22" i="31"/>
  <c r="N22" i="31"/>
  <c r="O22" i="31"/>
  <c r="B23" i="31"/>
  <c r="C23" i="31"/>
  <c r="E23" i="31"/>
  <c r="F23" i="31"/>
  <c r="G23" i="31"/>
  <c r="H23" i="31"/>
  <c r="I23" i="31"/>
  <c r="K23" i="31"/>
  <c r="L23" i="31"/>
  <c r="M23" i="31"/>
  <c r="N23" i="31"/>
  <c r="O23" i="31"/>
  <c r="B24" i="31"/>
  <c r="C24" i="31"/>
  <c r="D24" i="31"/>
  <c r="E24" i="31"/>
  <c r="F24" i="31"/>
  <c r="H24" i="31"/>
  <c r="I24" i="31"/>
  <c r="J24" i="31"/>
  <c r="K24" i="31"/>
  <c r="L24" i="31"/>
  <c r="N24" i="31"/>
  <c r="O24" i="31"/>
  <c r="P24" i="31"/>
  <c r="B25" i="31"/>
  <c r="C25" i="31"/>
  <c r="E25" i="31"/>
  <c r="F25" i="31"/>
  <c r="H25" i="31"/>
  <c r="I25" i="31"/>
  <c r="K25" i="31"/>
  <c r="L25" i="31"/>
  <c r="N25" i="31"/>
  <c r="O25" i="31"/>
  <c r="B26" i="31"/>
  <c r="C26" i="31"/>
  <c r="E26" i="31"/>
  <c r="F26" i="31"/>
  <c r="G26" i="31"/>
  <c r="H26" i="31"/>
  <c r="I26" i="31"/>
  <c r="K26" i="31"/>
  <c r="L26" i="31"/>
  <c r="M26" i="31"/>
  <c r="N26" i="31"/>
  <c r="O26" i="31"/>
  <c r="O27" i="31"/>
  <c r="N27" i="31"/>
  <c r="L27" i="31"/>
  <c r="K27" i="31"/>
  <c r="I27" i="31"/>
  <c r="H27" i="31"/>
  <c r="F27" i="31"/>
  <c r="E27" i="31"/>
  <c r="C27" i="31"/>
  <c r="B27" i="31"/>
  <c r="S14" i="31"/>
  <c r="R14" i="31"/>
  <c r="S13" i="31"/>
  <c r="R13" i="31"/>
  <c r="S12" i="31"/>
  <c r="R12" i="31"/>
  <c r="S11" i="31"/>
  <c r="R11" i="31"/>
  <c r="S10" i="31"/>
  <c r="R10" i="31"/>
  <c r="S9" i="31"/>
  <c r="R9" i="31"/>
  <c r="S8" i="31"/>
  <c r="R8" i="31"/>
  <c r="S7" i="31"/>
  <c r="R7" i="31"/>
  <c r="S6" i="31"/>
  <c r="R6" i="31"/>
  <c r="T85" i="29"/>
  <c r="B73" i="29"/>
  <c r="B76" i="29"/>
  <c r="C73" i="29"/>
  <c r="C76" i="29"/>
  <c r="D73" i="29"/>
  <c r="D76" i="29"/>
  <c r="E73" i="29"/>
  <c r="E76" i="29"/>
  <c r="F73" i="29"/>
  <c r="F76" i="29"/>
  <c r="G73" i="29"/>
  <c r="G76" i="29"/>
  <c r="H73" i="29"/>
  <c r="H76" i="29"/>
  <c r="I73" i="29"/>
  <c r="I76" i="29"/>
  <c r="J73" i="29"/>
  <c r="J76" i="29"/>
  <c r="K73" i="29"/>
  <c r="K76" i="29"/>
  <c r="R76" i="29"/>
  <c r="B77" i="29"/>
  <c r="C77" i="29"/>
  <c r="D77" i="29"/>
  <c r="E77" i="29"/>
  <c r="F77" i="29"/>
  <c r="G77" i="29"/>
  <c r="H77" i="29"/>
  <c r="I77" i="29"/>
  <c r="J77" i="29"/>
  <c r="K77" i="29"/>
  <c r="R77" i="29"/>
  <c r="B78" i="29"/>
  <c r="C78" i="29"/>
  <c r="D78" i="29"/>
  <c r="E78" i="29"/>
  <c r="F78" i="29"/>
  <c r="G78" i="29"/>
  <c r="H78" i="29"/>
  <c r="I78" i="29"/>
  <c r="J78" i="29"/>
  <c r="K78" i="29"/>
  <c r="R78" i="29"/>
  <c r="B79" i="29"/>
  <c r="C79" i="29"/>
  <c r="D79" i="29"/>
  <c r="E79" i="29"/>
  <c r="F79" i="29"/>
  <c r="G79" i="29"/>
  <c r="H79" i="29"/>
  <c r="I79" i="29"/>
  <c r="J79" i="29"/>
  <c r="K79" i="29"/>
  <c r="R79" i="29"/>
  <c r="B80" i="29"/>
  <c r="C80" i="29"/>
  <c r="D80" i="29"/>
  <c r="E80" i="29"/>
  <c r="F80" i="29"/>
  <c r="G80" i="29"/>
  <c r="H80" i="29"/>
  <c r="I80" i="29"/>
  <c r="J80" i="29"/>
  <c r="K80" i="29"/>
  <c r="R80" i="29"/>
  <c r="B81" i="29"/>
  <c r="C81" i="29"/>
  <c r="D81" i="29"/>
  <c r="E81" i="29"/>
  <c r="F81" i="29"/>
  <c r="G81" i="29"/>
  <c r="H81" i="29"/>
  <c r="I81" i="29"/>
  <c r="J81" i="29"/>
  <c r="K81" i="29"/>
  <c r="R81" i="29"/>
  <c r="B82" i="29"/>
  <c r="C82" i="29"/>
  <c r="D82" i="29"/>
  <c r="E82" i="29"/>
  <c r="F82" i="29"/>
  <c r="G82" i="29"/>
  <c r="H82" i="29"/>
  <c r="I82" i="29"/>
  <c r="J82" i="29"/>
  <c r="K82" i="29"/>
  <c r="R82" i="29"/>
  <c r="B83" i="29"/>
  <c r="C83" i="29"/>
  <c r="D83" i="29"/>
  <c r="E83" i="29"/>
  <c r="F83" i="29"/>
  <c r="G83" i="29"/>
  <c r="H83" i="29"/>
  <c r="I83" i="29"/>
  <c r="J83" i="29"/>
  <c r="K83" i="29"/>
  <c r="R83" i="29"/>
  <c r="B84" i="29"/>
  <c r="C84" i="29"/>
  <c r="D84" i="29"/>
  <c r="E84" i="29"/>
  <c r="F84" i="29"/>
  <c r="G84" i="29"/>
  <c r="H84" i="29"/>
  <c r="I84" i="29"/>
  <c r="J84" i="29"/>
  <c r="K84" i="29"/>
  <c r="R84" i="29"/>
  <c r="R85" i="29"/>
  <c r="P73" i="29"/>
  <c r="P85" i="29"/>
  <c r="O73" i="29"/>
  <c r="O85" i="29"/>
  <c r="N73" i="29"/>
  <c r="N85" i="29"/>
  <c r="M73" i="29"/>
  <c r="M85" i="29"/>
  <c r="L73" i="29"/>
  <c r="L85" i="29"/>
  <c r="K85" i="29"/>
  <c r="J85" i="29"/>
  <c r="I85" i="29"/>
  <c r="H85" i="29"/>
  <c r="G85" i="29"/>
  <c r="F85" i="29"/>
  <c r="E85" i="29"/>
  <c r="D85" i="29"/>
  <c r="C85" i="29"/>
  <c r="B85" i="29"/>
  <c r="S84" i="29"/>
  <c r="P84" i="29"/>
  <c r="O84" i="29"/>
  <c r="N84" i="29"/>
  <c r="M84" i="29"/>
  <c r="L84" i="29"/>
  <c r="S83" i="29"/>
  <c r="P83" i="29"/>
  <c r="O83" i="29"/>
  <c r="N83" i="29"/>
  <c r="M83" i="29"/>
  <c r="L83" i="29"/>
  <c r="S82" i="29"/>
  <c r="P82" i="29"/>
  <c r="O82" i="29"/>
  <c r="N82" i="29"/>
  <c r="M82" i="29"/>
  <c r="L82" i="29"/>
  <c r="S81" i="29"/>
  <c r="P81" i="29"/>
  <c r="O81" i="29"/>
  <c r="N81" i="29"/>
  <c r="M81" i="29"/>
  <c r="L81" i="29"/>
  <c r="S80" i="29"/>
  <c r="P80" i="29"/>
  <c r="O80" i="29"/>
  <c r="N80" i="29"/>
  <c r="M80" i="29"/>
  <c r="L80" i="29"/>
  <c r="S79" i="29"/>
  <c r="P79" i="29"/>
  <c r="O79" i="29"/>
  <c r="N79" i="29"/>
  <c r="M79" i="29"/>
  <c r="L79" i="29"/>
  <c r="S78" i="29"/>
  <c r="P78" i="29"/>
  <c r="O78" i="29"/>
  <c r="N78" i="29"/>
  <c r="M78" i="29"/>
  <c r="L78" i="29"/>
  <c r="S77" i="29"/>
  <c r="P77" i="29"/>
  <c r="O77" i="29"/>
  <c r="N77" i="29"/>
  <c r="M77" i="29"/>
  <c r="L77" i="29"/>
  <c r="S76" i="29"/>
  <c r="P76" i="29"/>
  <c r="O76" i="29"/>
  <c r="N76" i="29"/>
  <c r="M76" i="29"/>
  <c r="L76" i="29"/>
  <c r="R73" i="29"/>
  <c r="S72" i="29"/>
  <c r="R72" i="29"/>
  <c r="S71" i="29"/>
  <c r="R71" i="29"/>
  <c r="S70" i="29"/>
  <c r="R70" i="29"/>
  <c r="S69" i="29"/>
  <c r="R69" i="29"/>
  <c r="S68" i="29"/>
  <c r="R68" i="29"/>
  <c r="S67" i="29"/>
  <c r="R67" i="29"/>
  <c r="S66" i="29"/>
  <c r="R66" i="29"/>
  <c r="S65" i="29"/>
  <c r="R65" i="29"/>
  <c r="S64" i="29"/>
  <c r="R64" i="29"/>
  <c r="B15" i="28"/>
  <c r="B18" i="28"/>
  <c r="C15" i="28"/>
  <c r="C18" i="28"/>
  <c r="D15" i="28"/>
  <c r="D18" i="28"/>
  <c r="F18" i="28"/>
  <c r="B19" i="28"/>
  <c r="C19" i="28"/>
  <c r="D19" i="28"/>
  <c r="F19" i="28"/>
  <c r="B20" i="28"/>
  <c r="C20" i="28"/>
  <c r="D20" i="28"/>
  <c r="F20" i="28"/>
  <c r="B21" i="28"/>
  <c r="C21" i="28"/>
  <c r="D21" i="28"/>
  <c r="F21" i="28"/>
  <c r="B22" i="28"/>
  <c r="C22" i="28"/>
  <c r="D22" i="28"/>
  <c r="F22" i="28"/>
  <c r="B23" i="28"/>
  <c r="C23" i="28"/>
  <c r="D23" i="28"/>
  <c r="F23" i="28"/>
  <c r="B24" i="28"/>
  <c r="C24" i="28"/>
  <c r="D24" i="28"/>
  <c r="F24" i="28"/>
  <c r="B25" i="28"/>
  <c r="C25" i="28"/>
  <c r="D25" i="28"/>
  <c r="F25" i="28"/>
  <c r="B26" i="28"/>
  <c r="C26" i="28"/>
  <c r="D26" i="28"/>
  <c r="F26" i="28"/>
  <c r="F27" i="28"/>
  <c r="D27" i="28"/>
  <c r="C27" i="28"/>
  <c r="B27" i="28"/>
  <c r="G26" i="28"/>
  <c r="G25" i="28"/>
  <c r="G24" i="28"/>
  <c r="G23" i="28"/>
  <c r="G22" i="28"/>
  <c r="G21" i="28"/>
  <c r="G20" i="28"/>
  <c r="G19" i="28"/>
  <c r="G18" i="28"/>
  <c r="F15" i="28"/>
  <c r="G14" i="28"/>
  <c r="F14" i="28"/>
  <c r="G13" i="28"/>
  <c r="F13" i="28"/>
  <c r="G12" i="28"/>
  <c r="F12" i="28"/>
  <c r="G11" i="28"/>
  <c r="F11" i="28"/>
  <c r="G10" i="28"/>
  <c r="F10" i="28"/>
  <c r="G9" i="28"/>
  <c r="F9" i="28"/>
  <c r="G8" i="28"/>
  <c r="F8" i="28"/>
  <c r="G7" i="28"/>
  <c r="F7" i="28"/>
  <c r="G6" i="28"/>
  <c r="F6" i="28"/>
  <c r="B44" i="23"/>
  <c r="B47" i="23"/>
  <c r="C44" i="23"/>
  <c r="C47" i="23"/>
  <c r="D44" i="23"/>
  <c r="D47" i="23"/>
  <c r="E44" i="23"/>
  <c r="E47" i="23"/>
  <c r="F44" i="23"/>
  <c r="F47" i="23"/>
  <c r="G44" i="23"/>
  <c r="G47" i="23"/>
  <c r="H44" i="23"/>
  <c r="H47" i="23"/>
  <c r="I44" i="23"/>
  <c r="I47" i="23"/>
  <c r="J44" i="23"/>
  <c r="J47" i="23"/>
  <c r="K44" i="23"/>
  <c r="K47" i="23"/>
  <c r="L44" i="23"/>
  <c r="L47" i="23"/>
  <c r="M44" i="23"/>
  <c r="M47" i="23"/>
  <c r="N44" i="23"/>
  <c r="N47" i="23"/>
  <c r="O44" i="23"/>
  <c r="O47" i="23"/>
  <c r="P44" i="23"/>
  <c r="P47" i="23"/>
  <c r="R47" i="23"/>
  <c r="B48" i="23"/>
  <c r="C48" i="23"/>
  <c r="D48" i="23"/>
  <c r="E48" i="23"/>
  <c r="F48" i="23"/>
  <c r="G48" i="23"/>
  <c r="H48" i="23"/>
  <c r="I48" i="23"/>
  <c r="J48" i="23"/>
  <c r="K48" i="23"/>
  <c r="L48" i="23"/>
  <c r="M48" i="23"/>
  <c r="N48" i="23"/>
  <c r="O48" i="23"/>
  <c r="P48" i="23"/>
  <c r="R48" i="23"/>
  <c r="B49" i="23"/>
  <c r="C49" i="23"/>
  <c r="D49" i="23"/>
  <c r="E49" i="23"/>
  <c r="F49" i="23"/>
  <c r="G49" i="23"/>
  <c r="H49" i="23"/>
  <c r="I49" i="23"/>
  <c r="J49" i="23"/>
  <c r="K49" i="23"/>
  <c r="L49" i="23"/>
  <c r="M49" i="23"/>
  <c r="N49" i="23"/>
  <c r="O49" i="23"/>
  <c r="P49" i="23"/>
  <c r="R49" i="23"/>
  <c r="B50" i="23"/>
  <c r="C50" i="23"/>
  <c r="D50" i="23"/>
  <c r="E50" i="23"/>
  <c r="F50" i="23"/>
  <c r="G50" i="23"/>
  <c r="H50" i="23"/>
  <c r="I50" i="23"/>
  <c r="J50" i="23"/>
  <c r="K50" i="23"/>
  <c r="L50" i="23"/>
  <c r="M50" i="23"/>
  <c r="N50" i="23"/>
  <c r="O50" i="23"/>
  <c r="P50" i="23"/>
  <c r="R50" i="23"/>
  <c r="B51" i="23"/>
  <c r="C51" i="23"/>
  <c r="D51" i="23"/>
  <c r="E51" i="23"/>
  <c r="F51" i="23"/>
  <c r="G51" i="23"/>
  <c r="H51" i="23"/>
  <c r="I51" i="23"/>
  <c r="J51" i="23"/>
  <c r="K51" i="23"/>
  <c r="L51" i="23"/>
  <c r="M51" i="23"/>
  <c r="N51" i="23"/>
  <c r="O51" i="23"/>
  <c r="P51" i="23"/>
  <c r="R51" i="23"/>
  <c r="B52" i="23"/>
  <c r="C52" i="23"/>
  <c r="D52" i="23"/>
  <c r="E52" i="23"/>
  <c r="F52" i="23"/>
  <c r="G52" i="23"/>
  <c r="H52" i="23"/>
  <c r="I52" i="23"/>
  <c r="J52" i="23"/>
  <c r="K52" i="23"/>
  <c r="L52" i="23"/>
  <c r="M52" i="23"/>
  <c r="N52" i="23"/>
  <c r="O52" i="23"/>
  <c r="P52" i="23"/>
  <c r="R52" i="23"/>
  <c r="B53" i="23"/>
  <c r="C53" i="23"/>
  <c r="D53" i="23"/>
  <c r="E53" i="23"/>
  <c r="F53" i="23"/>
  <c r="G53" i="23"/>
  <c r="H53" i="23"/>
  <c r="I53" i="23"/>
  <c r="J53" i="23"/>
  <c r="K53" i="23"/>
  <c r="L53" i="23"/>
  <c r="M53" i="23"/>
  <c r="N53" i="23"/>
  <c r="O53" i="23"/>
  <c r="P53" i="23"/>
  <c r="R53" i="23"/>
  <c r="B54" i="23"/>
  <c r="C54" i="23"/>
  <c r="D54" i="23"/>
  <c r="E54" i="23"/>
  <c r="F54" i="23"/>
  <c r="G54" i="23"/>
  <c r="H54" i="23"/>
  <c r="I54" i="23"/>
  <c r="J54" i="23"/>
  <c r="K54" i="23"/>
  <c r="L54" i="23"/>
  <c r="M54" i="23"/>
  <c r="N54" i="23"/>
  <c r="O54" i="23"/>
  <c r="P54" i="23"/>
  <c r="R54" i="23"/>
  <c r="B55" i="23"/>
  <c r="C55" i="23"/>
  <c r="D55" i="23"/>
  <c r="E55" i="23"/>
  <c r="F55" i="23"/>
  <c r="G55" i="23"/>
  <c r="H55" i="23"/>
  <c r="I55" i="23"/>
  <c r="J55" i="23"/>
  <c r="K55" i="23"/>
  <c r="L55" i="23"/>
  <c r="M55" i="23"/>
  <c r="N55" i="23"/>
  <c r="O55" i="23"/>
  <c r="P55" i="23"/>
  <c r="R55" i="23"/>
  <c r="R56" i="23"/>
  <c r="P56" i="23"/>
  <c r="O56" i="23"/>
  <c r="N56" i="23"/>
  <c r="M56" i="23"/>
  <c r="L56" i="23"/>
  <c r="K56" i="23"/>
  <c r="J56" i="23"/>
  <c r="I56" i="23"/>
  <c r="H56" i="23"/>
  <c r="G56" i="23"/>
  <c r="F56" i="23"/>
  <c r="E56" i="23"/>
  <c r="D56" i="23"/>
  <c r="C56" i="23"/>
  <c r="B56" i="23"/>
  <c r="S55" i="23"/>
  <c r="S54" i="23"/>
  <c r="S53" i="23"/>
  <c r="S52" i="23"/>
  <c r="S51" i="23"/>
  <c r="S50" i="23"/>
  <c r="S49" i="23"/>
  <c r="S48" i="23"/>
  <c r="S47" i="23"/>
  <c r="R44" i="23"/>
  <c r="S43" i="23"/>
  <c r="R43" i="23"/>
  <c r="S42" i="23"/>
  <c r="R42" i="23"/>
  <c r="S41" i="23"/>
  <c r="R41" i="23"/>
  <c r="S40" i="23"/>
  <c r="R40" i="23"/>
  <c r="S39" i="23"/>
  <c r="R39" i="23"/>
  <c r="S38" i="23"/>
  <c r="R38" i="23"/>
  <c r="S37" i="23"/>
  <c r="R37" i="23"/>
  <c r="S36" i="23"/>
  <c r="R36" i="23"/>
  <c r="S35" i="23"/>
  <c r="R35" i="23"/>
  <c r="B15" i="27"/>
  <c r="B18" i="27"/>
  <c r="C15" i="27"/>
  <c r="C18" i="27"/>
  <c r="D15" i="27"/>
  <c r="D18" i="27"/>
  <c r="E15" i="27"/>
  <c r="E18" i="27"/>
  <c r="F15" i="27"/>
  <c r="F18" i="27"/>
  <c r="G15" i="27"/>
  <c r="G18" i="27"/>
  <c r="H15" i="27"/>
  <c r="H18" i="27"/>
  <c r="I15" i="27"/>
  <c r="I18" i="27"/>
  <c r="J15" i="27"/>
  <c r="J18" i="27"/>
  <c r="K15" i="27"/>
  <c r="K18" i="27"/>
  <c r="L15" i="27"/>
  <c r="L18" i="27"/>
  <c r="M15" i="27"/>
  <c r="M18" i="27"/>
  <c r="N15" i="27"/>
  <c r="N18" i="27"/>
  <c r="O15" i="27"/>
  <c r="O18" i="27"/>
  <c r="P15" i="27"/>
  <c r="P18" i="27"/>
  <c r="R18" i="27"/>
  <c r="B19" i="27"/>
  <c r="C19" i="27"/>
  <c r="D19" i="27"/>
  <c r="E19" i="27"/>
  <c r="F19" i="27"/>
  <c r="G19" i="27"/>
  <c r="H19" i="27"/>
  <c r="I19" i="27"/>
  <c r="J19" i="27"/>
  <c r="K19" i="27"/>
  <c r="L19" i="27"/>
  <c r="M19" i="27"/>
  <c r="N19" i="27"/>
  <c r="O19" i="27"/>
  <c r="P19" i="27"/>
  <c r="R19" i="27"/>
  <c r="B20" i="27"/>
  <c r="C20" i="27"/>
  <c r="D20" i="27"/>
  <c r="E20" i="27"/>
  <c r="F20" i="27"/>
  <c r="G20" i="27"/>
  <c r="H20" i="27"/>
  <c r="I20" i="27"/>
  <c r="J20" i="27"/>
  <c r="K20" i="27"/>
  <c r="L20" i="27"/>
  <c r="M20" i="27"/>
  <c r="N20" i="27"/>
  <c r="O20" i="27"/>
  <c r="P20" i="27"/>
  <c r="R20" i="27"/>
  <c r="B21" i="27"/>
  <c r="C21" i="27"/>
  <c r="D21" i="27"/>
  <c r="E21" i="27"/>
  <c r="F21" i="27"/>
  <c r="G21" i="27"/>
  <c r="H21" i="27"/>
  <c r="I21" i="27"/>
  <c r="J21" i="27"/>
  <c r="K21" i="27"/>
  <c r="L21" i="27"/>
  <c r="M21" i="27"/>
  <c r="N21" i="27"/>
  <c r="O21" i="27"/>
  <c r="P21" i="27"/>
  <c r="R21" i="27"/>
  <c r="B22" i="27"/>
  <c r="C22" i="27"/>
  <c r="D22" i="27"/>
  <c r="E22" i="27"/>
  <c r="F22" i="27"/>
  <c r="G22" i="27"/>
  <c r="H22" i="27"/>
  <c r="I22" i="27"/>
  <c r="J22" i="27"/>
  <c r="K22" i="27"/>
  <c r="L22" i="27"/>
  <c r="M22" i="27"/>
  <c r="N22" i="27"/>
  <c r="O22" i="27"/>
  <c r="P22" i="27"/>
  <c r="R22" i="27"/>
  <c r="B23" i="27"/>
  <c r="C23" i="27"/>
  <c r="D23" i="27"/>
  <c r="E23" i="27"/>
  <c r="F23" i="27"/>
  <c r="G23" i="27"/>
  <c r="H23" i="27"/>
  <c r="I23" i="27"/>
  <c r="J23" i="27"/>
  <c r="K23" i="27"/>
  <c r="L23" i="27"/>
  <c r="M23" i="27"/>
  <c r="N23" i="27"/>
  <c r="O23" i="27"/>
  <c r="P23" i="27"/>
  <c r="R23" i="27"/>
  <c r="B24" i="27"/>
  <c r="C24" i="27"/>
  <c r="D24" i="27"/>
  <c r="E24" i="27"/>
  <c r="F24" i="27"/>
  <c r="G24" i="27"/>
  <c r="H24" i="27"/>
  <c r="I24" i="27"/>
  <c r="J24" i="27"/>
  <c r="K24" i="27"/>
  <c r="L24" i="27"/>
  <c r="M24" i="27"/>
  <c r="N24" i="27"/>
  <c r="O24" i="27"/>
  <c r="P24" i="27"/>
  <c r="R24" i="27"/>
  <c r="B25" i="27"/>
  <c r="C25" i="27"/>
  <c r="D25" i="27"/>
  <c r="E25" i="27"/>
  <c r="F25" i="27"/>
  <c r="G25" i="27"/>
  <c r="H25" i="27"/>
  <c r="I25" i="27"/>
  <c r="J25" i="27"/>
  <c r="K25" i="27"/>
  <c r="L25" i="27"/>
  <c r="M25" i="27"/>
  <c r="N25" i="27"/>
  <c r="O25" i="27"/>
  <c r="P25" i="27"/>
  <c r="R25" i="27"/>
  <c r="B26" i="27"/>
  <c r="C26" i="27"/>
  <c r="D26" i="27"/>
  <c r="E26" i="27"/>
  <c r="F26" i="27"/>
  <c r="G26" i="27"/>
  <c r="H26" i="27"/>
  <c r="I26" i="27"/>
  <c r="J26" i="27"/>
  <c r="K26" i="27"/>
  <c r="L26" i="27"/>
  <c r="M26" i="27"/>
  <c r="N26" i="27"/>
  <c r="O26" i="27"/>
  <c r="P26" i="27"/>
  <c r="R26" i="27"/>
  <c r="R27" i="27"/>
  <c r="P27" i="27"/>
  <c r="O27" i="27"/>
  <c r="N27" i="27"/>
  <c r="M27" i="27"/>
  <c r="L27" i="27"/>
  <c r="K27" i="27"/>
  <c r="J27" i="27"/>
  <c r="I27" i="27"/>
  <c r="H27" i="27"/>
  <c r="G27" i="27"/>
  <c r="F27" i="27"/>
  <c r="E27" i="27"/>
  <c r="D27" i="27"/>
  <c r="C27" i="27"/>
  <c r="B27" i="27"/>
  <c r="S26" i="27"/>
  <c r="S25" i="27"/>
  <c r="S24" i="27"/>
  <c r="S23" i="27"/>
  <c r="S22" i="27"/>
  <c r="S21" i="27"/>
  <c r="S20" i="27"/>
  <c r="S19" i="27"/>
  <c r="S18" i="27"/>
  <c r="R15" i="27"/>
  <c r="S14" i="27"/>
  <c r="R14" i="27"/>
  <c r="S13" i="27"/>
  <c r="R13" i="27"/>
  <c r="S12" i="27"/>
  <c r="R12" i="27"/>
  <c r="S11" i="27"/>
  <c r="R11" i="27"/>
  <c r="S10" i="27"/>
  <c r="R10" i="27"/>
  <c r="S9" i="27"/>
  <c r="R9" i="27"/>
  <c r="S8" i="27"/>
  <c r="R8" i="27"/>
  <c r="S7" i="27"/>
  <c r="R7" i="27"/>
  <c r="S6" i="27"/>
  <c r="R6" i="27"/>
  <c r="F26" i="24"/>
  <c r="C24" i="24"/>
  <c r="B23" i="24"/>
  <c r="E20" i="24"/>
  <c r="P15" i="24"/>
  <c r="P24" i="24" s="1"/>
  <c r="O15" i="24"/>
  <c r="O23" i="24" s="1"/>
  <c r="N15" i="24"/>
  <c r="N23" i="24" s="1"/>
  <c r="M15" i="24"/>
  <c r="M23" i="24" s="1"/>
  <c r="L15" i="24"/>
  <c r="L21" i="24" s="1"/>
  <c r="K15" i="24"/>
  <c r="K19" i="24" s="1"/>
  <c r="J15" i="24"/>
  <c r="J26" i="24" s="1"/>
  <c r="I15" i="24"/>
  <c r="I23" i="24" s="1"/>
  <c r="H15" i="24"/>
  <c r="H23" i="24" s="1"/>
  <c r="G15" i="24"/>
  <c r="G23" i="24" s="1"/>
  <c r="F15" i="24"/>
  <c r="F21" i="24" s="1"/>
  <c r="E15" i="24"/>
  <c r="E26" i="24" s="1"/>
  <c r="D15" i="24"/>
  <c r="D26" i="24" s="1"/>
  <c r="C15" i="24"/>
  <c r="C25" i="24" s="1"/>
  <c r="B15" i="24"/>
  <c r="B24" i="24" s="1"/>
  <c r="S14" i="24"/>
  <c r="R14" i="24"/>
  <c r="S13" i="24"/>
  <c r="R13" i="24"/>
  <c r="S12" i="24"/>
  <c r="R12" i="24"/>
  <c r="S11" i="24"/>
  <c r="R11" i="24"/>
  <c r="S10" i="24"/>
  <c r="R10" i="24"/>
  <c r="S9" i="24"/>
  <c r="R9" i="24"/>
  <c r="S8" i="24"/>
  <c r="R8" i="24"/>
  <c r="S7" i="24"/>
  <c r="R7" i="24"/>
  <c r="S6" i="24"/>
  <c r="R6" i="24"/>
  <c r="L27" i="22"/>
  <c r="F27" i="22"/>
  <c r="K26" i="22"/>
  <c r="E26" i="22"/>
  <c r="P25" i="22"/>
  <c r="J25" i="22"/>
  <c r="D25" i="22"/>
  <c r="O24" i="22"/>
  <c r="I24" i="22"/>
  <c r="C24" i="22"/>
  <c r="N23" i="22"/>
  <c r="H23" i="22"/>
  <c r="B23" i="22"/>
  <c r="L21" i="22"/>
  <c r="F21" i="22"/>
  <c r="L20" i="22"/>
  <c r="K20" i="22"/>
  <c r="F20" i="22"/>
  <c r="E20" i="22"/>
  <c r="P19" i="22"/>
  <c r="K19" i="22"/>
  <c r="J19" i="22"/>
  <c r="E19" i="22"/>
  <c r="D19" i="22"/>
  <c r="P18" i="22"/>
  <c r="O18" i="22"/>
  <c r="J18" i="22"/>
  <c r="I18" i="22"/>
  <c r="D18" i="22"/>
  <c r="C18" i="22"/>
  <c r="P15" i="22"/>
  <c r="P26" i="22"/>
  <c r="O15" i="22"/>
  <c r="O25" i="22"/>
  <c r="N15" i="22"/>
  <c r="N24" i="22"/>
  <c r="M15" i="22"/>
  <c r="M23" i="22"/>
  <c r="L15" i="22"/>
  <c r="L22" i="22"/>
  <c r="K15" i="22"/>
  <c r="K27" i="22"/>
  <c r="J15" i="22"/>
  <c r="J26" i="22"/>
  <c r="I15" i="22"/>
  <c r="I25" i="22"/>
  <c r="H15" i="22"/>
  <c r="H24" i="22"/>
  <c r="G15" i="22"/>
  <c r="G23" i="22"/>
  <c r="F15" i="22"/>
  <c r="F22" i="22"/>
  <c r="E15" i="22"/>
  <c r="E27" i="22"/>
  <c r="D15" i="22"/>
  <c r="D26" i="22"/>
  <c r="C15" i="22"/>
  <c r="C25" i="22"/>
  <c r="B15" i="22"/>
  <c r="B24" i="22"/>
  <c r="S14" i="22"/>
  <c r="R14" i="22"/>
  <c r="S13" i="22"/>
  <c r="R13" i="22"/>
  <c r="S12" i="22"/>
  <c r="R12" i="22"/>
  <c r="S11" i="22"/>
  <c r="R11" i="22"/>
  <c r="S10" i="22"/>
  <c r="R10" i="22"/>
  <c r="S9" i="22"/>
  <c r="R9" i="22"/>
  <c r="S8" i="22"/>
  <c r="R8" i="22"/>
  <c r="S7" i="22"/>
  <c r="R7" i="22"/>
  <c r="S6" i="22"/>
  <c r="R6" i="22"/>
  <c r="L27" i="23"/>
  <c r="F27" i="23"/>
  <c r="L26" i="23"/>
  <c r="K26" i="23"/>
  <c r="F26" i="23"/>
  <c r="E26" i="23"/>
  <c r="P25" i="23"/>
  <c r="K25" i="23"/>
  <c r="J25" i="23"/>
  <c r="E25" i="23"/>
  <c r="D25" i="23"/>
  <c r="P24" i="23"/>
  <c r="O24" i="23"/>
  <c r="J24" i="23"/>
  <c r="I24" i="23"/>
  <c r="D24" i="23"/>
  <c r="C24" i="23"/>
  <c r="O23" i="23"/>
  <c r="N23" i="23"/>
  <c r="I23" i="23"/>
  <c r="H23" i="23"/>
  <c r="C23" i="23"/>
  <c r="B23" i="23"/>
  <c r="L21" i="23"/>
  <c r="F21" i="23"/>
  <c r="L20" i="23"/>
  <c r="K20" i="23"/>
  <c r="F20" i="23"/>
  <c r="E20" i="23"/>
  <c r="P19" i="23"/>
  <c r="K19" i="23"/>
  <c r="J19" i="23"/>
  <c r="E19" i="23"/>
  <c r="D19" i="23"/>
  <c r="P18" i="23"/>
  <c r="O18" i="23"/>
  <c r="J18" i="23"/>
  <c r="I18" i="23"/>
  <c r="D18" i="23"/>
  <c r="C18" i="23"/>
  <c r="P15" i="23"/>
  <c r="P26" i="23"/>
  <c r="O15" i="23"/>
  <c r="O25" i="23"/>
  <c r="N15" i="23"/>
  <c r="N24" i="23"/>
  <c r="M15" i="23"/>
  <c r="M23" i="23"/>
  <c r="L15" i="23"/>
  <c r="L22" i="23"/>
  <c r="K15" i="23"/>
  <c r="K27" i="23"/>
  <c r="J15" i="23"/>
  <c r="J26" i="23"/>
  <c r="I15" i="23"/>
  <c r="I25" i="23"/>
  <c r="H15" i="23"/>
  <c r="H24" i="23"/>
  <c r="G15" i="23"/>
  <c r="G23" i="23"/>
  <c r="F15" i="23"/>
  <c r="F22" i="23"/>
  <c r="E15" i="23"/>
  <c r="E27" i="23"/>
  <c r="D15" i="23"/>
  <c r="D26" i="23"/>
  <c r="C15" i="23"/>
  <c r="C25" i="23"/>
  <c r="B15" i="23"/>
  <c r="B24" i="23"/>
  <c r="S14" i="23"/>
  <c r="R14" i="23"/>
  <c r="S13" i="23"/>
  <c r="R13" i="23"/>
  <c r="S12" i="23"/>
  <c r="R12" i="23"/>
  <c r="S11" i="23"/>
  <c r="R11" i="23"/>
  <c r="S10" i="23"/>
  <c r="R10" i="23"/>
  <c r="S9" i="23"/>
  <c r="R9" i="23"/>
  <c r="S8" i="23"/>
  <c r="R8" i="23"/>
  <c r="S7" i="23"/>
  <c r="R7" i="23"/>
  <c r="S6" i="23"/>
  <c r="R6" i="23"/>
  <c r="M21" i="24"/>
  <c r="B22" i="24"/>
  <c r="H22" i="24"/>
  <c r="N22" i="24"/>
  <c r="G22" i="24"/>
  <c r="E18" i="24"/>
  <c r="K18" i="24"/>
  <c r="F19" i="24"/>
  <c r="L19" i="24"/>
  <c r="M20" i="24"/>
  <c r="B21" i="24"/>
  <c r="H21" i="24"/>
  <c r="N21" i="24"/>
  <c r="C22" i="24"/>
  <c r="I22" i="24"/>
  <c r="O22" i="24"/>
  <c r="E24" i="24"/>
  <c r="K24" i="24"/>
  <c r="F25" i="24"/>
  <c r="L25" i="24"/>
  <c r="B27" i="24"/>
  <c r="H27" i="24"/>
  <c r="N27" i="24"/>
  <c r="F18" i="24"/>
  <c r="L18" i="24"/>
  <c r="M19" i="24"/>
  <c r="B20" i="24"/>
  <c r="H20" i="24"/>
  <c r="N20" i="24"/>
  <c r="C21" i="24"/>
  <c r="I21" i="24"/>
  <c r="O21" i="24"/>
  <c r="E23" i="24"/>
  <c r="K23" i="24"/>
  <c r="F24" i="24"/>
  <c r="L24" i="24"/>
  <c r="B26" i="24"/>
  <c r="H26" i="24"/>
  <c r="N26" i="24"/>
  <c r="C27" i="24"/>
  <c r="I27" i="24"/>
  <c r="O27" i="24"/>
  <c r="G18" i="24"/>
  <c r="B19" i="24"/>
  <c r="H19" i="24"/>
  <c r="N19" i="24"/>
  <c r="C20" i="24"/>
  <c r="I20" i="24"/>
  <c r="O20" i="24"/>
  <c r="E22" i="24"/>
  <c r="K22" i="24"/>
  <c r="F23" i="24"/>
  <c r="L23" i="24"/>
  <c r="B25" i="24"/>
  <c r="H25" i="24"/>
  <c r="N25" i="24"/>
  <c r="C26" i="24"/>
  <c r="I26" i="24"/>
  <c r="O26" i="24"/>
  <c r="J27" i="24"/>
  <c r="B18" i="24"/>
  <c r="H18" i="24"/>
  <c r="N18" i="24"/>
  <c r="C19" i="24"/>
  <c r="I19" i="24"/>
  <c r="O19" i="24"/>
  <c r="E21" i="24"/>
  <c r="K21" i="24"/>
  <c r="G22" i="22"/>
  <c r="M22" i="22"/>
  <c r="G21" i="22"/>
  <c r="M21" i="22"/>
  <c r="B22" i="22"/>
  <c r="H22" i="22"/>
  <c r="N22" i="22"/>
  <c r="C23" i="22"/>
  <c r="R23" i="22"/>
  <c r="I23" i="22"/>
  <c r="O23" i="22"/>
  <c r="D24" i="22"/>
  <c r="S24" i="22"/>
  <c r="J24" i="22"/>
  <c r="P24" i="22"/>
  <c r="E25" i="22"/>
  <c r="K25" i="22"/>
  <c r="F26" i="22"/>
  <c r="L26" i="22"/>
  <c r="G27" i="22"/>
  <c r="M27" i="22"/>
  <c r="E18" i="22"/>
  <c r="K18" i="22"/>
  <c r="F19" i="22"/>
  <c r="L19" i="22"/>
  <c r="G20" i="22"/>
  <c r="M20" i="22"/>
  <c r="B21" i="22"/>
  <c r="H21" i="22"/>
  <c r="N21" i="22"/>
  <c r="C22" i="22"/>
  <c r="I22" i="22"/>
  <c r="O22" i="22"/>
  <c r="D23" i="22"/>
  <c r="J23" i="22"/>
  <c r="P23" i="22"/>
  <c r="E24" i="22"/>
  <c r="K24" i="22"/>
  <c r="F25" i="22"/>
  <c r="L25" i="22"/>
  <c r="G26" i="22"/>
  <c r="M26" i="22"/>
  <c r="B27" i="22"/>
  <c r="H27" i="22"/>
  <c r="N27" i="22"/>
  <c r="F18" i="22"/>
  <c r="L18" i="22"/>
  <c r="G19" i="22"/>
  <c r="M19" i="22"/>
  <c r="B20" i="22"/>
  <c r="H20" i="22"/>
  <c r="N20" i="22"/>
  <c r="C21" i="22"/>
  <c r="I21" i="22"/>
  <c r="O21" i="22"/>
  <c r="D22" i="22"/>
  <c r="J22" i="22"/>
  <c r="P22" i="22"/>
  <c r="E23" i="22"/>
  <c r="K23" i="22"/>
  <c r="F24" i="22"/>
  <c r="L24" i="22"/>
  <c r="G25" i="22"/>
  <c r="M25" i="22"/>
  <c r="B26" i="22"/>
  <c r="H26" i="22"/>
  <c r="N26" i="22"/>
  <c r="C27" i="22"/>
  <c r="I27" i="22"/>
  <c r="O27" i="22"/>
  <c r="R15" i="22"/>
  <c r="G18" i="22"/>
  <c r="M18" i="22"/>
  <c r="B19" i="22"/>
  <c r="H19" i="22"/>
  <c r="N19" i="22"/>
  <c r="C20" i="22"/>
  <c r="I20" i="22"/>
  <c r="O20" i="22"/>
  <c r="D21" i="22"/>
  <c r="J21" i="22"/>
  <c r="P21" i="22"/>
  <c r="E22" i="22"/>
  <c r="K22" i="22"/>
  <c r="F23" i="22"/>
  <c r="L23" i="22"/>
  <c r="G24" i="22"/>
  <c r="M24" i="22"/>
  <c r="B25" i="22"/>
  <c r="H25" i="22"/>
  <c r="N25" i="22"/>
  <c r="C26" i="22"/>
  <c r="I26" i="22"/>
  <c r="O26" i="22"/>
  <c r="D27" i="22"/>
  <c r="J27" i="22"/>
  <c r="P27" i="22"/>
  <c r="B18" i="22"/>
  <c r="H18" i="22"/>
  <c r="N18" i="22"/>
  <c r="C19" i="22"/>
  <c r="I19" i="22"/>
  <c r="O19" i="22"/>
  <c r="D20" i="22"/>
  <c r="J20" i="22"/>
  <c r="P20" i="22"/>
  <c r="E21" i="22"/>
  <c r="K21" i="22"/>
  <c r="M22" i="23"/>
  <c r="G21" i="23"/>
  <c r="M21" i="23"/>
  <c r="B22" i="23"/>
  <c r="H22" i="23"/>
  <c r="N22" i="23"/>
  <c r="G27" i="23"/>
  <c r="M27" i="23"/>
  <c r="E18" i="23"/>
  <c r="K18" i="23"/>
  <c r="F19" i="23"/>
  <c r="L19" i="23"/>
  <c r="G20" i="23"/>
  <c r="M20" i="23"/>
  <c r="B21" i="23"/>
  <c r="H21" i="23"/>
  <c r="N21" i="23"/>
  <c r="C22" i="23"/>
  <c r="I22" i="23"/>
  <c r="O22" i="23"/>
  <c r="D23" i="23"/>
  <c r="S23" i="23"/>
  <c r="J23" i="23"/>
  <c r="P23" i="23"/>
  <c r="E24" i="23"/>
  <c r="S24" i="23"/>
  <c r="K24" i="23"/>
  <c r="F25" i="23"/>
  <c r="L25" i="23"/>
  <c r="G26" i="23"/>
  <c r="M26" i="23"/>
  <c r="B27" i="23"/>
  <c r="H27" i="23"/>
  <c r="N27" i="23"/>
  <c r="F18" i="23"/>
  <c r="L18" i="23"/>
  <c r="G19" i="23"/>
  <c r="M19" i="23"/>
  <c r="B20" i="23"/>
  <c r="H20" i="23"/>
  <c r="N20" i="23"/>
  <c r="C21" i="23"/>
  <c r="I21" i="23"/>
  <c r="O21" i="23"/>
  <c r="D22" i="23"/>
  <c r="J22" i="23"/>
  <c r="P22" i="23"/>
  <c r="E23" i="23"/>
  <c r="K23" i="23"/>
  <c r="F24" i="23"/>
  <c r="L24" i="23"/>
  <c r="G25" i="23"/>
  <c r="M25" i="23"/>
  <c r="B26" i="23"/>
  <c r="H26" i="23"/>
  <c r="N26" i="23"/>
  <c r="C27" i="23"/>
  <c r="I27" i="23"/>
  <c r="O27" i="23"/>
  <c r="R15" i="23"/>
  <c r="G18" i="23"/>
  <c r="M18" i="23"/>
  <c r="B19" i="23"/>
  <c r="H19" i="23"/>
  <c r="N19" i="23"/>
  <c r="C20" i="23"/>
  <c r="I20" i="23"/>
  <c r="O20" i="23"/>
  <c r="D21" i="23"/>
  <c r="J21" i="23"/>
  <c r="P21" i="23"/>
  <c r="E22" i="23"/>
  <c r="K22" i="23"/>
  <c r="F23" i="23"/>
  <c r="L23" i="23"/>
  <c r="G24" i="23"/>
  <c r="M24" i="23"/>
  <c r="B25" i="23"/>
  <c r="H25" i="23"/>
  <c r="N25" i="23"/>
  <c r="C26" i="23"/>
  <c r="I26" i="23"/>
  <c r="O26" i="23"/>
  <c r="D27" i="23"/>
  <c r="J27" i="23"/>
  <c r="P27" i="23"/>
  <c r="G22" i="23"/>
  <c r="B18" i="23"/>
  <c r="H18" i="23"/>
  <c r="N18" i="23"/>
  <c r="C19" i="23"/>
  <c r="I19" i="23"/>
  <c r="O19" i="23"/>
  <c r="D20" i="23"/>
  <c r="J20" i="23"/>
  <c r="P20" i="23"/>
  <c r="E21" i="23"/>
  <c r="K21" i="23"/>
  <c r="F56" i="21"/>
  <c r="K54" i="21"/>
  <c r="J53" i="21"/>
  <c r="I52" i="21"/>
  <c r="L49" i="21"/>
  <c r="J48" i="21"/>
  <c r="I47" i="21"/>
  <c r="P44" i="21"/>
  <c r="P47" i="21" s="1"/>
  <c r="O44" i="21"/>
  <c r="O52" i="21" s="1"/>
  <c r="O54" i="21"/>
  <c r="N44" i="21"/>
  <c r="N53" i="21" s="1"/>
  <c r="M44" i="21"/>
  <c r="M52" i="21" s="1"/>
  <c r="L44" i="21"/>
  <c r="L55" i="21" s="1"/>
  <c r="L51" i="21"/>
  <c r="K44" i="21"/>
  <c r="K49" i="21" s="1"/>
  <c r="J44" i="21"/>
  <c r="J54" i="21" s="1"/>
  <c r="I44" i="21"/>
  <c r="I53" i="21" s="1"/>
  <c r="I54" i="21"/>
  <c r="H44" i="21"/>
  <c r="H52" i="21" s="1"/>
  <c r="G44" i="21"/>
  <c r="G52" i="21" s="1"/>
  <c r="F44" i="21"/>
  <c r="F49" i="21" s="1"/>
  <c r="F51" i="21"/>
  <c r="E44" i="21"/>
  <c r="E48" i="21" s="1"/>
  <c r="D44" i="21"/>
  <c r="D47" i="21" s="1"/>
  <c r="C44" i="21"/>
  <c r="C52" i="21" s="1"/>
  <c r="C54" i="21"/>
  <c r="B44" i="21"/>
  <c r="B53" i="21" s="1"/>
  <c r="S43" i="21"/>
  <c r="R43" i="21"/>
  <c r="S42" i="21"/>
  <c r="R42" i="21"/>
  <c r="S41" i="21"/>
  <c r="R41" i="21"/>
  <c r="S40" i="21"/>
  <c r="R40" i="21"/>
  <c r="S39" i="21"/>
  <c r="R39" i="21"/>
  <c r="S38" i="21"/>
  <c r="R38" i="21"/>
  <c r="S37" i="21"/>
  <c r="R37" i="21"/>
  <c r="S36" i="21"/>
  <c r="R36" i="21"/>
  <c r="S35" i="21"/>
  <c r="R35" i="21"/>
  <c r="E26" i="21"/>
  <c r="C24" i="21"/>
  <c r="L20" i="21"/>
  <c r="J19" i="21"/>
  <c r="I18" i="21"/>
  <c r="P15" i="21"/>
  <c r="P25" i="21" s="1"/>
  <c r="O15" i="21"/>
  <c r="O24" i="21" s="1"/>
  <c r="O25" i="21"/>
  <c r="N15" i="21"/>
  <c r="N23" i="21" s="1"/>
  <c r="M15" i="21"/>
  <c r="M23" i="21" s="1"/>
  <c r="L15" i="21"/>
  <c r="L27" i="21" s="1"/>
  <c r="L22" i="21"/>
  <c r="K15" i="21"/>
  <c r="K20" i="21" s="1"/>
  <c r="J15" i="21"/>
  <c r="J25" i="21" s="1"/>
  <c r="I15" i="21"/>
  <c r="I24" i="21" s="1"/>
  <c r="I25" i="21"/>
  <c r="H15" i="21"/>
  <c r="H23" i="21" s="1"/>
  <c r="G15" i="21"/>
  <c r="G23" i="21" s="1"/>
  <c r="F15" i="21"/>
  <c r="F20" i="21" s="1"/>
  <c r="F22" i="21"/>
  <c r="E15" i="21"/>
  <c r="E19" i="21" s="1"/>
  <c r="D15" i="21"/>
  <c r="D18" i="21" s="1"/>
  <c r="C15" i="21"/>
  <c r="C18" i="21" s="1"/>
  <c r="C25" i="21"/>
  <c r="B15" i="21"/>
  <c r="B24" i="21" s="1"/>
  <c r="S14" i="21"/>
  <c r="R14" i="21"/>
  <c r="S13" i="21"/>
  <c r="R13" i="21"/>
  <c r="S12" i="21"/>
  <c r="R12" i="21"/>
  <c r="S11" i="21"/>
  <c r="R11" i="21"/>
  <c r="S10" i="21"/>
  <c r="R10" i="21"/>
  <c r="S9" i="21"/>
  <c r="R9" i="21"/>
  <c r="S8" i="21"/>
  <c r="R8" i="21"/>
  <c r="S7" i="21"/>
  <c r="R7" i="21"/>
  <c r="S6" i="21"/>
  <c r="R6" i="21"/>
  <c r="H56" i="19"/>
  <c r="G56" i="19"/>
  <c r="B56" i="19"/>
  <c r="H55" i="19"/>
  <c r="G55" i="19"/>
  <c r="B55" i="19"/>
  <c r="H54" i="19"/>
  <c r="G54" i="19"/>
  <c r="B54" i="19"/>
  <c r="H53" i="19"/>
  <c r="G53" i="19"/>
  <c r="B53" i="19"/>
  <c r="H52" i="19"/>
  <c r="G52" i="19"/>
  <c r="B52" i="19"/>
  <c r="H51" i="19"/>
  <c r="G51" i="19"/>
  <c r="B51" i="19"/>
  <c r="H50" i="19"/>
  <c r="G50" i="19"/>
  <c r="B50" i="19"/>
  <c r="H49" i="19"/>
  <c r="G49" i="19"/>
  <c r="B49" i="19"/>
  <c r="H48" i="19"/>
  <c r="G48" i="19"/>
  <c r="B48" i="19"/>
  <c r="H47" i="19"/>
  <c r="G47" i="19"/>
  <c r="B47" i="19"/>
  <c r="K44" i="19"/>
  <c r="K56" i="19"/>
  <c r="J44" i="19"/>
  <c r="J56" i="19"/>
  <c r="I44" i="19"/>
  <c r="I56" i="19"/>
  <c r="H44" i="19"/>
  <c r="G44" i="19"/>
  <c r="F44" i="19"/>
  <c r="F56" i="19"/>
  <c r="E44" i="19"/>
  <c r="E56" i="19"/>
  <c r="D44" i="19"/>
  <c r="D56" i="19"/>
  <c r="C44" i="19"/>
  <c r="C56" i="19"/>
  <c r="B44" i="19"/>
  <c r="N43" i="19"/>
  <c r="M43" i="19"/>
  <c r="N42" i="19"/>
  <c r="M42" i="19"/>
  <c r="N41" i="19"/>
  <c r="M41" i="19"/>
  <c r="N40" i="19"/>
  <c r="M40" i="19"/>
  <c r="N39" i="19"/>
  <c r="M39" i="19"/>
  <c r="N38" i="19"/>
  <c r="M38" i="19"/>
  <c r="N37" i="19"/>
  <c r="M37" i="19"/>
  <c r="N36" i="19"/>
  <c r="M36" i="19"/>
  <c r="N35" i="19"/>
  <c r="M35" i="19"/>
  <c r="L27" i="19"/>
  <c r="F27" i="19"/>
  <c r="L26" i="19"/>
  <c r="K26" i="19"/>
  <c r="F26" i="19"/>
  <c r="E26" i="19"/>
  <c r="P25" i="19"/>
  <c r="K25" i="19"/>
  <c r="J25" i="19"/>
  <c r="E25" i="19"/>
  <c r="D25" i="19"/>
  <c r="P24" i="19"/>
  <c r="O24" i="19"/>
  <c r="J24" i="19"/>
  <c r="I24" i="19"/>
  <c r="D24" i="19"/>
  <c r="C24" i="19"/>
  <c r="O23" i="19"/>
  <c r="N23" i="19"/>
  <c r="I23" i="19"/>
  <c r="H23" i="19"/>
  <c r="C23" i="19"/>
  <c r="B23" i="19"/>
  <c r="L21" i="19"/>
  <c r="F21" i="19"/>
  <c r="L20" i="19"/>
  <c r="K20" i="19"/>
  <c r="F20" i="19"/>
  <c r="E20" i="19"/>
  <c r="P19" i="19"/>
  <c r="L19" i="19"/>
  <c r="K19" i="19"/>
  <c r="J19" i="19"/>
  <c r="F19" i="19"/>
  <c r="E19" i="19"/>
  <c r="D19" i="19"/>
  <c r="P18" i="19"/>
  <c r="O18" i="19"/>
  <c r="L18" i="19"/>
  <c r="K18" i="19"/>
  <c r="J18" i="19"/>
  <c r="I18" i="19"/>
  <c r="F18" i="19"/>
  <c r="E18" i="19"/>
  <c r="D18" i="19"/>
  <c r="C18" i="19"/>
  <c r="P15" i="19"/>
  <c r="P26" i="19"/>
  <c r="O15" i="19"/>
  <c r="O25" i="19"/>
  <c r="N15" i="19"/>
  <c r="N24" i="19"/>
  <c r="M15" i="19"/>
  <c r="M23" i="19"/>
  <c r="L15" i="19"/>
  <c r="L22" i="19"/>
  <c r="K15" i="19"/>
  <c r="K27" i="19"/>
  <c r="J15" i="19"/>
  <c r="J26" i="19"/>
  <c r="I15" i="19"/>
  <c r="I25" i="19"/>
  <c r="H15" i="19"/>
  <c r="H24" i="19"/>
  <c r="G15" i="19"/>
  <c r="G23" i="19"/>
  <c r="F15" i="19"/>
  <c r="F22" i="19"/>
  <c r="E15" i="19"/>
  <c r="E27" i="19"/>
  <c r="D15" i="19"/>
  <c r="D26" i="19"/>
  <c r="C15" i="19"/>
  <c r="C25" i="19"/>
  <c r="B15" i="19"/>
  <c r="B24" i="19"/>
  <c r="S14" i="19"/>
  <c r="R14" i="19"/>
  <c r="S13" i="19"/>
  <c r="R13" i="19"/>
  <c r="S12" i="19"/>
  <c r="R12" i="19"/>
  <c r="S11" i="19"/>
  <c r="R11" i="19"/>
  <c r="S10" i="19"/>
  <c r="R10" i="19"/>
  <c r="S9" i="19"/>
  <c r="R9" i="19"/>
  <c r="S8" i="19"/>
  <c r="R8" i="19"/>
  <c r="S7" i="19"/>
  <c r="R7" i="19"/>
  <c r="S6" i="19"/>
  <c r="R6" i="19"/>
  <c r="R21" i="22"/>
  <c r="S21" i="22"/>
  <c r="S18" i="22"/>
  <c r="R18" i="22"/>
  <c r="S19" i="22"/>
  <c r="R19" i="22"/>
  <c r="S20" i="22"/>
  <c r="R20" i="22"/>
  <c r="S23" i="22"/>
  <c r="S22" i="22"/>
  <c r="R22" i="22"/>
  <c r="R24" i="22"/>
  <c r="S25" i="22"/>
  <c r="R25" i="22"/>
  <c r="S26" i="22"/>
  <c r="R26" i="22"/>
  <c r="S18" i="23"/>
  <c r="R18" i="23"/>
  <c r="R21" i="23"/>
  <c r="S21" i="23"/>
  <c r="S19" i="23"/>
  <c r="R19" i="23"/>
  <c r="R20" i="23"/>
  <c r="S20" i="23"/>
  <c r="R23" i="23"/>
  <c r="R24" i="23"/>
  <c r="S25" i="23"/>
  <c r="R25" i="23"/>
  <c r="R26" i="23"/>
  <c r="S26" i="23"/>
  <c r="S22" i="23"/>
  <c r="R22" i="23"/>
  <c r="G50" i="21"/>
  <c r="M50" i="21"/>
  <c r="B51" i="21"/>
  <c r="H51" i="21"/>
  <c r="N51" i="21"/>
  <c r="G56" i="21"/>
  <c r="M56" i="21"/>
  <c r="E47" i="21"/>
  <c r="K47" i="21"/>
  <c r="F48" i="21"/>
  <c r="L48" i="21"/>
  <c r="G49" i="21"/>
  <c r="M49" i="21"/>
  <c r="B50" i="21"/>
  <c r="H50" i="21"/>
  <c r="N50" i="21"/>
  <c r="C51" i="21"/>
  <c r="I51" i="21"/>
  <c r="O51" i="21"/>
  <c r="D52" i="21"/>
  <c r="J52" i="21"/>
  <c r="P52" i="21"/>
  <c r="E53" i="21"/>
  <c r="K53" i="21"/>
  <c r="F54" i="21"/>
  <c r="L54" i="21"/>
  <c r="G55" i="21"/>
  <c r="M55" i="21"/>
  <c r="B56" i="21"/>
  <c r="H56" i="21"/>
  <c r="N56" i="21"/>
  <c r="G51" i="21"/>
  <c r="F47" i="21"/>
  <c r="L47" i="21"/>
  <c r="G48" i="21"/>
  <c r="M48" i="21"/>
  <c r="B49" i="21"/>
  <c r="H49" i="21"/>
  <c r="N49" i="21"/>
  <c r="C50" i="21"/>
  <c r="I50" i="21"/>
  <c r="O50" i="21"/>
  <c r="D51" i="21"/>
  <c r="J51" i="21"/>
  <c r="P51" i="21"/>
  <c r="E52" i="21"/>
  <c r="K52" i="21"/>
  <c r="F53" i="21"/>
  <c r="L53" i="21"/>
  <c r="G54" i="21"/>
  <c r="M54" i="21"/>
  <c r="B55" i="21"/>
  <c r="H55" i="21"/>
  <c r="N55" i="21"/>
  <c r="C56" i="21"/>
  <c r="I56" i="21"/>
  <c r="O56" i="21"/>
  <c r="R44" i="21"/>
  <c r="G47" i="21"/>
  <c r="M47" i="21"/>
  <c r="B48" i="21"/>
  <c r="H48" i="21"/>
  <c r="N48" i="21"/>
  <c r="C49" i="21"/>
  <c r="I49" i="21"/>
  <c r="O49" i="21"/>
  <c r="D50" i="21"/>
  <c r="J50" i="21"/>
  <c r="P50" i="21"/>
  <c r="E51" i="21"/>
  <c r="K51" i="21"/>
  <c r="S51" i="21" s="1"/>
  <c r="F52" i="21"/>
  <c r="L52" i="21"/>
  <c r="G53" i="21"/>
  <c r="M53" i="21"/>
  <c r="B54" i="21"/>
  <c r="H54" i="21"/>
  <c r="N54" i="21"/>
  <c r="C55" i="21"/>
  <c r="I55" i="21"/>
  <c r="O55" i="21"/>
  <c r="D56" i="21"/>
  <c r="J56" i="21"/>
  <c r="P56" i="21"/>
  <c r="M51" i="21"/>
  <c r="B47" i="21"/>
  <c r="H47" i="21"/>
  <c r="N47" i="21"/>
  <c r="C48" i="21"/>
  <c r="I48" i="21"/>
  <c r="O48" i="21"/>
  <c r="D49" i="21"/>
  <c r="J49" i="21"/>
  <c r="P49" i="21"/>
  <c r="E50" i="21"/>
  <c r="K50" i="21"/>
  <c r="G22" i="21"/>
  <c r="G21" i="21"/>
  <c r="M21" i="21"/>
  <c r="B22" i="21"/>
  <c r="H22" i="21"/>
  <c r="S22" i="21" s="1"/>
  <c r="N22" i="21"/>
  <c r="C23" i="21"/>
  <c r="I23" i="21"/>
  <c r="O23" i="21"/>
  <c r="D24" i="21"/>
  <c r="J24" i="21"/>
  <c r="P24" i="21"/>
  <c r="E25" i="21"/>
  <c r="K25" i="21"/>
  <c r="F26" i="21"/>
  <c r="L26" i="21"/>
  <c r="G27" i="21"/>
  <c r="M27" i="21"/>
  <c r="M22" i="21"/>
  <c r="E18" i="21"/>
  <c r="K18" i="21"/>
  <c r="F19" i="21"/>
  <c r="L19" i="21"/>
  <c r="G20" i="21"/>
  <c r="M20" i="21"/>
  <c r="B21" i="21"/>
  <c r="H21" i="21"/>
  <c r="N21" i="21"/>
  <c r="C22" i="21"/>
  <c r="I22" i="21"/>
  <c r="O22" i="21"/>
  <c r="D23" i="21"/>
  <c r="J23" i="21"/>
  <c r="P23" i="21"/>
  <c r="E24" i="21"/>
  <c r="K24" i="21"/>
  <c r="F25" i="21"/>
  <c r="L25" i="21"/>
  <c r="G26" i="21"/>
  <c r="M26" i="21"/>
  <c r="B27" i="21"/>
  <c r="H27" i="21"/>
  <c r="N27" i="21"/>
  <c r="F18" i="21"/>
  <c r="L18" i="21"/>
  <c r="G19" i="21"/>
  <c r="M19" i="21"/>
  <c r="B20" i="21"/>
  <c r="H20" i="21"/>
  <c r="N20" i="21"/>
  <c r="C21" i="21"/>
  <c r="I21" i="21"/>
  <c r="O21" i="21"/>
  <c r="D22" i="21"/>
  <c r="J22" i="21"/>
  <c r="P22" i="21"/>
  <c r="E23" i="21"/>
  <c r="K23" i="21"/>
  <c r="F24" i="21"/>
  <c r="L24" i="21"/>
  <c r="G25" i="21"/>
  <c r="M25" i="21"/>
  <c r="B26" i="21"/>
  <c r="H26" i="21"/>
  <c r="N26" i="21"/>
  <c r="C27" i="21"/>
  <c r="I27" i="21"/>
  <c r="O27" i="21"/>
  <c r="R15" i="21"/>
  <c r="G18" i="21"/>
  <c r="M18" i="21"/>
  <c r="B19" i="21"/>
  <c r="H19" i="21"/>
  <c r="N19" i="21"/>
  <c r="C20" i="21"/>
  <c r="I20" i="21"/>
  <c r="O20" i="21"/>
  <c r="D21" i="21"/>
  <c r="J21" i="21"/>
  <c r="P21" i="21"/>
  <c r="E22" i="21"/>
  <c r="K22" i="21"/>
  <c r="F23" i="21"/>
  <c r="L23" i="21"/>
  <c r="G24" i="21"/>
  <c r="M24" i="21"/>
  <c r="B25" i="21"/>
  <c r="H25" i="21"/>
  <c r="N25" i="21"/>
  <c r="C26" i="21"/>
  <c r="I26" i="21"/>
  <c r="O26" i="21"/>
  <c r="D27" i="21"/>
  <c r="J27" i="21"/>
  <c r="P27" i="21"/>
  <c r="B18" i="21"/>
  <c r="H18" i="21"/>
  <c r="N18" i="21"/>
  <c r="C19" i="21"/>
  <c r="I19" i="21"/>
  <c r="O19" i="21"/>
  <c r="D20" i="21"/>
  <c r="J20" i="21"/>
  <c r="P20" i="21"/>
  <c r="E21" i="21"/>
  <c r="K21" i="21"/>
  <c r="C47" i="19"/>
  <c r="I47" i="19"/>
  <c r="C48" i="19"/>
  <c r="I48" i="19"/>
  <c r="C49" i="19"/>
  <c r="I49" i="19"/>
  <c r="C50" i="19"/>
  <c r="I50" i="19"/>
  <c r="C51" i="19"/>
  <c r="I51" i="19"/>
  <c r="C52" i="19"/>
  <c r="I52" i="19"/>
  <c r="C53" i="19"/>
  <c r="I53" i="19"/>
  <c r="C54" i="19"/>
  <c r="M54" i="19"/>
  <c r="I54" i="19"/>
  <c r="C55" i="19"/>
  <c r="I55" i="19"/>
  <c r="D47" i="19"/>
  <c r="J47" i="19"/>
  <c r="D48" i="19"/>
  <c r="J48" i="19"/>
  <c r="D49" i="19"/>
  <c r="J49" i="19"/>
  <c r="D50" i="19"/>
  <c r="J50" i="19"/>
  <c r="D51" i="19"/>
  <c r="J51" i="19"/>
  <c r="D52" i="19"/>
  <c r="J52" i="19"/>
  <c r="D53" i="19"/>
  <c r="J53" i="19"/>
  <c r="D54" i="19"/>
  <c r="J54" i="19"/>
  <c r="D55" i="19"/>
  <c r="J55" i="19"/>
  <c r="E47" i="19"/>
  <c r="K47" i="19"/>
  <c r="E48" i="19"/>
  <c r="K48" i="19"/>
  <c r="E49" i="19"/>
  <c r="K49" i="19"/>
  <c r="E50" i="19"/>
  <c r="K50" i="19"/>
  <c r="E51" i="19"/>
  <c r="K51" i="19"/>
  <c r="E52" i="19"/>
  <c r="K52" i="19"/>
  <c r="E53" i="19"/>
  <c r="K53" i="19"/>
  <c r="E54" i="19"/>
  <c r="K54" i="19"/>
  <c r="E55" i="19"/>
  <c r="K55" i="19"/>
  <c r="M44" i="19"/>
  <c r="F47" i="19"/>
  <c r="F48" i="19"/>
  <c r="F49" i="19"/>
  <c r="F50" i="19"/>
  <c r="F51" i="19"/>
  <c r="F52" i="19"/>
  <c r="M52" i="19"/>
  <c r="F53" i="19"/>
  <c r="F54" i="19"/>
  <c r="F55" i="19"/>
  <c r="M22" i="19"/>
  <c r="M21" i="19"/>
  <c r="N22" i="19"/>
  <c r="G27" i="19"/>
  <c r="M27" i="19"/>
  <c r="G21" i="19"/>
  <c r="B22" i="19"/>
  <c r="H22" i="19"/>
  <c r="G20" i="19"/>
  <c r="M20" i="19"/>
  <c r="B21" i="19"/>
  <c r="H21" i="19"/>
  <c r="N21" i="19"/>
  <c r="C22" i="19"/>
  <c r="I22" i="19"/>
  <c r="O22" i="19"/>
  <c r="D23" i="19"/>
  <c r="S23" i="19"/>
  <c r="J23" i="19"/>
  <c r="P23" i="19"/>
  <c r="E24" i="19"/>
  <c r="S24" i="19"/>
  <c r="K24" i="19"/>
  <c r="F25" i="19"/>
  <c r="L25" i="19"/>
  <c r="G26" i="19"/>
  <c r="M26" i="19"/>
  <c r="B27" i="19"/>
  <c r="H27" i="19"/>
  <c r="N27" i="19"/>
  <c r="G19" i="19"/>
  <c r="M19" i="19"/>
  <c r="B20" i="19"/>
  <c r="H20" i="19"/>
  <c r="N20" i="19"/>
  <c r="C21" i="19"/>
  <c r="I21" i="19"/>
  <c r="O21" i="19"/>
  <c r="D22" i="19"/>
  <c r="J22" i="19"/>
  <c r="P22" i="19"/>
  <c r="E23" i="19"/>
  <c r="K23" i="19"/>
  <c r="F24" i="19"/>
  <c r="L24" i="19"/>
  <c r="G25" i="19"/>
  <c r="M25" i="19"/>
  <c r="B26" i="19"/>
  <c r="H26" i="19"/>
  <c r="N26" i="19"/>
  <c r="C27" i="19"/>
  <c r="I27" i="19"/>
  <c r="O27" i="19"/>
  <c r="G22" i="19"/>
  <c r="R15" i="19"/>
  <c r="G18" i="19"/>
  <c r="M18" i="19"/>
  <c r="B19" i="19"/>
  <c r="H19" i="19"/>
  <c r="N19" i="19"/>
  <c r="C20" i="19"/>
  <c r="I20" i="19"/>
  <c r="O20" i="19"/>
  <c r="D21" i="19"/>
  <c r="J21" i="19"/>
  <c r="P21" i="19"/>
  <c r="E22" i="19"/>
  <c r="K22" i="19"/>
  <c r="F23" i="19"/>
  <c r="R23" i="19"/>
  <c r="L23" i="19"/>
  <c r="G24" i="19"/>
  <c r="M24" i="19"/>
  <c r="B25" i="19"/>
  <c r="H25" i="19"/>
  <c r="N25" i="19"/>
  <c r="C26" i="19"/>
  <c r="I26" i="19"/>
  <c r="O26" i="19"/>
  <c r="D27" i="19"/>
  <c r="J27" i="19"/>
  <c r="P27" i="19"/>
  <c r="B18" i="19"/>
  <c r="H18" i="19"/>
  <c r="N18" i="19"/>
  <c r="C19" i="19"/>
  <c r="I19" i="19"/>
  <c r="O19" i="19"/>
  <c r="D20" i="19"/>
  <c r="J20" i="19"/>
  <c r="P20" i="19"/>
  <c r="E21" i="19"/>
  <c r="K21" i="19"/>
  <c r="R27" i="22"/>
  <c r="R27" i="23"/>
  <c r="N51" i="19"/>
  <c r="N48" i="19"/>
  <c r="N54" i="19"/>
  <c r="M48" i="19"/>
  <c r="N53" i="19"/>
  <c r="N50" i="19"/>
  <c r="N47" i="19"/>
  <c r="M51" i="19"/>
  <c r="M47" i="19"/>
  <c r="N55" i="19"/>
  <c r="N52" i="19"/>
  <c r="N49" i="19"/>
  <c r="M50" i="19"/>
  <c r="M55" i="19"/>
  <c r="M49" i="19"/>
  <c r="M53" i="19"/>
  <c r="S19" i="19"/>
  <c r="R19" i="19"/>
  <c r="S20" i="19"/>
  <c r="R20" i="19"/>
  <c r="S22" i="19"/>
  <c r="R22" i="19"/>
  <c r="S25" i="19"/>
  <c r="R25" i="19"/>
  <c r="R24" i="19"/>
  <c r="R21" i="19"/>
  <c r="S21" i="19"/>
  <c r="S18" i="19"/>
  <c r="R18" i="19"/>
  <c r="S26" i="19"/>
  <c r="R26" i="19"/>
  <c r="O73" i="1"/>
  <c r="O83" i="1"/>
  <c r="I73" i="1"/>
  <c r="I83" i="1" s="1"/>
  <c r="C73" i="1"/>
  <c r="C83" i="1" s="1"/>
  <c r="P73" i="1"/>
  <c r="P76" i="1" s="1"/>
  <c r="P82" i="1"/>
  <c r="L73" i="1"/>
  <c r="L82" i="1" s="1"/>
  <c r="J73" i="1"/>
  <c r="J82" i="1" s="1"/>
  <c r="F73" i="1"/>
  <c r="F80" i="1" s="1"/>
  <c r="F82" i="1"/>
  <c r="D73" i="1"/>
  <c r="D82" i="1" s="1"/>
  <c r="M73" i="1"/>
  <c r="M81" i="1" s="1"/>
  <c r="K73" i="1"/>
  <c r="K81" i="1"/>
  <c r="K85" i="1" s="1"/>
  <c r="G73" i="1"/>
  <c r="G81" i="1" s="1"/>
  <c r="E73" i="1"/>
  <c r="E77" i="1" s="1"/>
  <c r="M80" i="1"/>
  <c r="L80" i="1"/>
  <c r="G80" i="1"/>
  <c r="M79" i="1"/>
  <c r="O77" i="1"/>
  <c r="K77" i="1"/>
  <c r="I77" i="1"/>
  <c r="C77" i="1"/>
  <c r="L76" i="1"/>
  <c r="L85" i="1" s="1"/>
  <c r="K76" i="1"/>
  <c r="J76" i="1"/>
  <c r="E76" i="1"/>
  <c r="P81" i="1"/>
  <c r="O82" i="1"/>
  <c r="N73" i="1"/>
  <c r="N83" i="1" s="1"/>
  <c r="M84" i="1"/>
  <c r="L79" i="1"/>
  <c r="K80" i="1"/>
  <c r="J81" i="1"/>
  <c r="I82" i="1"/>
  <c r="H73" i="1"/>
  <c r="H83" i="1"/>
  <c r="G84" i="1"/>
  <c r="F79" i="1"/>
  <c r="E80" i="1"/>
  <c r="D81" i="1"/>
  <c r="C82" i="1"/>
  <c r="B73" i="1"/>
  <c r="B83" i="1" s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R73" i="1" s="1"/>
  <c r="S65" i="1"/>
  <c r="R65" i="1"/>
  <c r="S64" i="1"/>
  <c r="R64" i="1"/>
  <c r="L44" i="1"/>
  <c r="L56" i="1" s="1"/>
  <c r="F44" i="1"/>
  <c r="F56" i="1"/>
  <c r="K44" i="1"/>
  <c r="K48" i="1" s="1"/>
  <c r="K55" i="1"/>
  <c r="F55" i="1"/>
  <c r="E44" i="1"/>
  <c r="E55" i="1"/>
  <c r="P44" i="1"/>
  <c r="P54" i="1"/>
  <c r="K54" i="1"/>
  <c r="J44" i="1"/>
  <c r="J54" i="1" s="1"/>
  <c r="E54" i="1"/>
  <c r="D44" i="1"/>
  <c r="D54" i="1"/>
  <c r="P53" i="1"/>
  <c r="O44" i="1"/>
  <c r="O53" i="1" s="1"/>
  <c r="J53" i="1"/>
  <c r="I44" i="1"/>
  <c r="I53" i="1"/>
  <c r="D53" i="1"/>
  <c r="C44" i="1"/>
  <c r="C53" i="1" s="1"/>
  <c r="O52" i="1"/>
  <c r="N44" i="1"/>
  <c r="N52" i="1"/>
  <c r="I52" i="1"/>
  <c r="H44" i="1"/>
  <c r="H52" i="1" s="1"/>
  <c r="C52" i="1"/>
  <c r="B44" i="1"/>
  <c r="B52" i="1"/>
  <c r="L50" i="1"/>
  <c r="F50" i="1"/>
  <c r="F49" i="1"/>
  <c r="E49" i="1"/>
  <c r="P48" i="1"/>
  <c r="J48" i="1"/>
  <c r="E48" i="1"/>
  <c r="D48" i="1"/>
  <c r="P47" i="1"/>
  <c r="O47" i="1"/>
  <c r="J47" i="1"/>
  <c r="I47" i="1"/>
  <c r="D47" i="1"/>
  <c r="C47" i="1"/>
  <c r="P55" i="1"/>
  <c r="O54" i="1"/>
  <c r="N53" i="1"/>
  <c r="M44" i="1"/>
  <c r="M52" i="1"/>
  <c r="K56" i="1"/>
  <c r="J55" i="1"/>
  <c r="I54" i="1"/>
  <c r="H53" i="1"/>
  <c r="G44" i="1"/>
  <c r="G52" i="1" s="1"/>
  <c r="F51" i="1"/>
  <c r="E56" i="1"/>
  <c r="D55" i="1"/>
  <c r="C54" i="1"/>
  <c r="B53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M56" i="19"/>
  <c r="R27" i="19"/>
  <c r="G83" i="1"/>
  <c r="G77" i="1"/>
  <c r="U77" i="1"/>
  <c r="H84" i="1"/>
  <c r="D77" i="1"/>
  <c r="S77" i="1" s="1"/>
  <c r="J77" i="1"/>
  <c r="P77" i="1"/>
  <c r="P78" i="1"/>
  <c r="P79" i="1"/>
  <c r="P83" i="1"/>
  <c r="P84" i="1"/>
  <c r="C78" i="1"/>
  <c r="I78" i="1"/>
  <c r="O78" i="1"/>
  <c r="B79" i="1"/>
  <c r="H79" i="1"/>
  <c r="N79" i="1"/>
  <c r="F81" i="1"/>
  <c r="L81" i="1"/>
  <c r="E82" i="1"/>
  <c r="K82" i="1"/>
  <c r="D83" i="1"/>
  <c r="E83" i="1"/>
  <c r="F83" i="1"/>
  <c r="J83" i="1"/>
  <c r="K83" i="1"/>
  <c r="L83" i="1"/>
  <c r="M83" i="1"/>
  <c r="C84" i="1"/>
  <c r="I84" i="1"/>
  <c r="O84" i="1"/>
  <c r="B78" i="1"/>
  <c r="S78" i="1" s="1"/>
  <c r="N78" i="1"/>
  <c r="B84" i="1"/>
  <c r="N84" i="1"/>
  <c r="D78" i="1"/>
  <c r="J78" i="1"/>
  <c r="C79" i="1"/>
  <c r="I79" i="1"/>
  <c r="O79" i="1"/>
  <c r="B80" i="1"/>
  <c r="H80" i="1"/>
  <c r="N80" i="1"/>
  <c r="D84" i="1"/>
  <c r="S84" i="1" s="1"/>
  <c r="J84" i="1"/>
  <c r="G76" i="1"/>
  <c r="M76" i="1"/>
  <c r="F77" i="1"/>
  <c r="F78" i="1"/>
  <c r="F84" i="1"/>
  <c r="L77" i="1"/>
  <c r="L78" i="1"/>
  <c r="L84" i="1"/>
  <c r="E78" i="1"/>
  <c r="E79" i="1"/>
  <c r="E84" i="1"/>
  <c r="K78" i="1"/>
  <c r="K79" i="1"/>
  <c r="K84" i="1"/>
  <c r="D79" i="1"/>
  <c r="D80" i="1"/>
  <c r="J79" i="1"/>
  <c r="C80" i="1"/>
  <c r="I80" i="1"/>
  <c r="O80" i="1"/>
  <c r="B81" i="1"/>
  <c r="H81" i="1"/>
  <c r="N81" i="1"/>
  <c r="G82" i="1"/>
  <c r="T82" i="1" s="1"/>
  <c r="U82" i="1"/>
  <c r="M82" i="1"/>
  <c r="B76" i="1"/>
  <c r="H76" i="1"/>
  <c r="N76" i="1"/>
  <c r="M77" i="1"/>
  <c r="M85" i="1" s="1"/>
  <c r="T77" i="1"/>
  <c r="J80" i="1"/>
  <c r="C81" i="1"/>
  <c r="I81" i="1"/>
  <c r="O81" i="1"/>
  <c r="B82" i="1"/>
  <c r="H82" i="1"/>
  <c r="N82" i="1"/>
  <c r="H78" i="1"/>
  <c r="C76" i="1"/>
  <c r="U76" i="1" s="1"/>
  <c r="I76" i="1"/>
  <c r="I85" i="1" s="1"/>
  <c r="O76" i="1"/>
  <c r="O85" i="1" s="1"/>
  <c r="B77" i="1"/>
  <c r="H77" i="1"/>
  <c r="N77" i="1"/>
  <c r="G78" i="1"/>
  <c r="M78" i="1"/>
  <c r="M51" i="1"/>
  <c r="G50" i="1"/>
  <c r="M50" i="1"/>
  <c r="B51" i="1"/>
  <c r="H51" i="1"/>
  <c r="G56" i="1"/>
  <c r="M56" i="1"/>
  <c r="N51" i="1"/>
  <c r="E47" i="1"/>
  <c r="K47" i="1"/>
  <c r="F48" i="1"/>
  <c r="G49" i="1"/>
  <c r="M49" i="1"/>
  <c r="B50" i="1"/>
  <c r="H50" i="1"/>
  <c r="R50" i="1" s="1"/>
  <c r="N50" i="1"/>
  <c r="C51" i="1"/>
  <c r="I51" i="1"/>
  <c r="O51" i="1"/>
  <c r="D52" i="1"/>
  <c r="E52" i="1"/>
  <c r="F52" i="1"/>
  <c r="J52" i="1"/>
  <c r="P52" i="1"/>
  <c r="E53" i="1"/>
  <c r="F53" i="1"/>
  <c r="G53" i="1"/>
  <c r="M53" i="1"/>
  <c r="F54" i="1"/>
  <c r="G55" i="1"/>
  <c r="M55" i="1"/>
  <c r="B56" i="1"/>
  <c r="H56" i="1"/>
  <c r="N56" i="1"/>
  <c r="F47" i="1"/>
  <c r="G48" i="1"/>
  <c r="M48" i="1"/>
  <c r="B49" i="1"/>
  <c r="H49" i="1"/>
  <c r="N49" i="1"/>
  <c r="C50" i="1"/>
  <c r="I50" i="1"/>
  <c r="O50" i="1"/>
  <c r="D51" i="1"/>
  <c r="J51" i="1"/>
  <c r="P51" i="1"/>
  <c r="G54" i="1"/>
  <c r="M54" i="1"/>
  <c r="B55" i="1"/>
  <c r="H55" i="1"/>
  <c r="N55" i="1"/>
  <c r="C56" i="1"/>
  <c r="I56" i="1"/>
  <c r="O56" i="1"/>
  <c r="G51" i="1"/>
  <c r="R44" i="1"/>
  <c r="G47" i="1"/>
  <c r="M47" i="1"/>
  <c r="B48" i="1"/>
  <c r="H48" i="1"/>
  <c r="N48" i="1"/>
  <c r="C49" i="1"/>
  <c r="I49" i="1"/>
  <c r="O49" i="1"/>
  <c r="D50" i="1"/>
  <c r="J50" i="1"/>
  <c r="P50" i="1"/>
  <c r="E51" i="1"/>
  <c r="K51" i="1"/>
  <c r="B54" i="1"/>
  <c r="H54" i="1"/>
  <c r="N54" i="1"/>
  <c r="C55" i="1"/>
  <c r="I55" i="1"/>
  <c r="O55" i="1"/>
  <c r="D56" i="1"/>
  <c r="J56" i="1"/>
  <c r="P56" i="1"/>
  <c r="B47" i="1"/>
  <c r="H47" i="1"/>
  <c r="N47" i="1"/>
  <c r="C48" i="1"/>
  <c r="I48" i="1"/>
  <c r="O48" i="1"/>
  <c r="D49" i="1"/>
  <c r="J49" i="1"/>
  <c r="P49" i="1"/>
  <c r="E50" i="1"/>
  <c r="K50" i="1"/>
  <c r="U78" i="1"/>
  <c r="H85" i="1"/>
  <c r="T84" i="1"/>
  <c r="U84" i="1"/>
  <c r="B15" i="15"/>
  <c r="B18" i="15" s="1"/>
  <c r="C15" i="15"/>
  <c r="D15" i="15"/>
  <c r="E15" i="15"/>
  <c r="E18" i="15" s="1"/>
  <c r="E27" i="15" s="1"/>
  <c r="F15" i="15"/>
  <c r="G15" i="15"/>
  <c r="H15" i="15"/>
  <c r="H18" i="15" s="1"/>
  <c r="H27" i="15" s="1"/>
  <c r="I15" i="15"/>
  <c r="K15" i="15"/>
  <c r="L15" i="15"/>
  <c r="L18" i="15" s="1"/>
  <c r="L27" i="15" s="1"/>
  <c r="E19" i="15"/>
  <c r="G19" i="15"/>
  <c r="I19" i="15"/>
  <c r="L19" i="15"/>
  <c r="B20" i="15"/>
  <c r="E20" i="15"/>
  <c r="H20" i="15"/>
  <c r="L20" i="15"/>
  <c r="E21" i="15"/>
  <c r="L21" i="15"/>
  <c r="B22" i="15"/>
  <c r="F22" i="15"/>
  <c r="G22" i="15"/>
  <c r="H22" i="15"/>
  <c r="B23" i="15"/>
  <c r="E23" i="15"/>
  <c r="G23" i="15"/>
  <c r="H23" i="15"/>
  <c r="L23" i="15"/>
  <c r="B24" i="15"/>
  <c r="C24" i="15"/>
  <c r="F24" i="15"/>
  <c r="H24" i="15"/>
  <c r="C25" i="15"/>
  <c r="E25" i="15"/>
  <c r="G25" i="15"/>
  <c r="L25" i="15"/>
  <c r="B26" i="15"/>
  <c r="E26" i="15"/>
  <c r="H26" i="15"/>
  <c r="L26" i="15"/>
  <c r="J15" i="15"/>
  <c r="N6" i="15"/>
  <c r="N7" i="15"/>
  <c r="N8" i="15"/>
  <c r="N9" i="15"/>
  <c r="N10" i="15"/>
  <c r="N11" i="15"/>
  <c r="N12" i="15"/>
  <c r="N13" i="15"/>
  <c r="N14" i="15"/>
  <c r="O14" i="15"/>
  <c r="O13" i="15"/>
  <c r="O12" i="15"/>
  <c r="O11" i="15"/>
  <c r="O10" i="15"/>
  <c r="O9" i="15"/>
  <c r="O8" i="15"/>
  <c r="O7" i="15"/>
  <c r="O6" i="15"/>
  <c r="R6" i="4"/>
  <c r="R15" i="4"/>
  <c r="S6" i="4"/>
  <c r="R7" i="4"/>
  <c r="S7" i="4"/>
  <c r="R8" i="4"/>
  <c r="S8" i="4"/>
  <c r="R9" i="4"/>
  <c r="S9" i="4"/>
  <c r="R10" i="4"/>
  <c r="S10" i="4"/>
  <c r="R11" i="4"/>
  <c r="S11" i="4"/>
  <c r="R12" i="4"/>
  <c r="S12" i="4"/>
  <c r="R13" i="4"/>
  <c r="S13" i="4"/>
  <c r="R14" i="4"/>
  <c r="S14" i="4"/>
  <c r="B15" i="4"/>
  <c r="B21" i="4"/>
  <c r="C15" i="4"/>
  <c r="D15" i="4"/>
  <c r="E15" i="4"/>
  <c r="E18" i="4"/>
  <c r="F15" i="4"/>
  <c r="F19" i="4"/>
  <c r="G15" i="4"/>
  <c r="G20" i="4"/>
  <c r="H15" i="4"/>
  <c r="H21" i="4"/>
  <c r="I15" i="4"/>
  <c r="J15" i="4"/>
  <c r="K15" i="4"/>
  <c r="K18" i="4"/>
  <c r="L15" i="4"/>
  <c r="L19" i="4"/>
  <c r="M15" i="4"/>
  <c r="M20" i="4"/>
  <c r="N15" i="4"/>
  <c r="N21" i="4"/>
  <c r="O15" i="4"/>
  <c r="P15" i="4"/>
  <c r="C18" i="4"/>
  <c r="C27" i="4"/>
  <c r="D18" i="4"/>
  <c r="D27" i="4"/>
  <c r="I18" i="4"/>
  <c r="I27" i="4"/>
  <c r="J18" i="4"/>
  <c r="J27" i="4"/>
  <c r="O18" i="4"/>
  <c r="O27" i="4"/>
  <c r="P18" i="4"/>
  <c r="P27" i="4"/>
  <c r="C19" i="4"/>
  <c r="D19" i="4"/>
  <c r="E19" i="4"/>
  <c r="I19" i="4"/>
  <c r="J19" i="4"/>
  <c r="K19" i="4"/>
  <c r="O19" i="4"/>
  <c r="P19" i="4"/>
  <c r="C20" i="4"/>
  <c r="D20" i="4"/>
  <c r="E20" i="4"/>
  <c r="F20" i="4"/>
  <c r="I20" i="4"/>
  <c r="J20" i="4"/>
  <c r="K20" i="4"/>
  <c r="L20" i="4"/>
  <c r="O20" i="4"/>
  <c r="P20" i="4"/>
  <c r="C21" i="4"/>
  <c r="D21" i="4"/>
  <c r="E21" i="4"/>
  <c r="F21" i="4"/>
  <c r="G21" i="4"/>
  <c r="I21" i="4"/>
  <c r="J21" i="4"/>
  <c r="K21" i="4"/>
  <c r="L21" i="4"/>
  <c r="M21" i="4"/>
  <c r="O21" i="4"/>
  <c r="P21" i="4"/>
  <c r="B22" i="4"/>
  <c r="R22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C23" i="4"/>
  <c r="D23" i="4"/>
  <c r="I23" i="4"/>
  <c r="J23" i="4"/>
  <c r="O23" i="4"/>
  <c r="P23" i="4"/>
  <c r="C24" i="4"/>
  <c r="D24" i="4"/>
  <c r="I24" i="4"/>
  <c r="J24" i="4"/>
  <c r="O24" i="4"/>
  <c r="P24" i="4"/>
  <c r="C25" i="4"/>
  <c r="D25" i="4"/>
  <c r="E25" i="4"/>
  <c r="I25" i="4"/>
  <c r="J25" i="4"/>
  <c r="K25" i="4"/>
  <c r="O25" i="4"/>
  <c r="P25" i="4"/>
  <c r="C26" i="4"/>
  <c r="D26" i="4"/>
  <c r="E26" i="4"/>
  <c r="F26" i="4"/>
  <c r="I26" i="4"/>
  <c r="J26" i="4"/>
  <c r="K26" i="4"/>
  <c r="L26" i="4"/>
  <c r="O26" i="4"/>
  <c r="P26" i="4"/>
  <c r="B15" i="3"/>
  <c r="B21" i="3"/>
  <c r="B18" i="3"/>
  <c r="C15" i="3"/>
  <c r="C18" i="3"/>
  <c r="D15" i="3"/>
  <c r="D19" i="3"/>
  <c r="D18" i="3"/>
  <c r="E15" i="3"/>
  <c r="E20" i="3"/>
  <c r="E18" i="3"/>
  <c r="F15" i="3"/>
  <c r="F18" i="3"/>
  <c r="G15" i="3"/>
  <c r="G21" i="3"/>
  <c r="G18" i="3"/>
  <c r="H15" i="3"/>
  <c r="H21" i="3"/>
  <c r="H18" i="3"/>
  <c r="I15" i="3"/>
  <c r="I18" i="3"/>
  <c r="J15" i="3"/>
  <c r="J19" i="3"/>
  <c r="J18" i="3"/>
  <c r="K15" i="3"/>
  <c r="K20" i="3"/>
  <c r="K18" i="3"/>
  <c r="L15" i="3"/>
  <c r="L18" i="3"/>
  <c r="M15" i="3"/>
  <c r="M21" i="3"/>
  <c r="M18" i="3"/>
  <c r="N15" i="3"/>
  <c r="N21" i="3"/>
  <c r="N18" i="3"/>
  <c r="O15" i="3"/>
  <c r="O18" i="3"/>
  <c r="P15" i="3"/>
  <c r="P19" i="3"/>
  <c r="P18" i="3"/>
  <c r="B19" i="3"/>
  <c r="C19" i="3"/>
  <c r="F19" i="3"/>
  <c r="G19" i="3"/>
  <c r="H19" i="3"/>
  <c r="I19" i="3"/>
  <c r="L19" i="3"/>
  <c r="M19" i="3"/>
  <c r="N19" i="3"/>
  <c r="O19" i="3"/>
  <c r="C20" i="3"/>
  <c r="D20" i="3"/>
  <c r="F20" i="3"/>
  <c r="G20" i="3"/>
  <c r="I20" i="3"/>
  <c r="J20" i="3"/>
  <c r="L20" i="3"/>
  <c r="M20" i="3"/>
  <c r="O20" i="3"/>
  <c r="P20" i="3"/>
  <c r="C21" i="3"/>
  <c r="D21" i="3"/>
  <c r="E21" i="3"/>
  <c r="F21" i="3"/>
  <c r="I21" i="3"/>
  <c r="J21" i="3"/>
  <c r="K21" i="3"/>
  <c r="L21" i="3"/>
  <c r="O21" i="3"/>
  <c r="P21" i="3"/>
  <c r="B22" i="3"/>
  <c r="C22" i="3"/>
  <c r="F22" i="3"/>
  <c r="G22" i="3"/>
  <c r="H22" i="3"/>
  <c r="I22" i="3"/>
  <c r="L22" i="3"/>
  <c r="M22" i="3"/>
  <c r="N22" i="3"/>
  <c r="O22" i="3"/>
  <c r="C23" i="3"/>
  <c r="D23" i="3"/>
  <c r="F23" i="3"/>
  <c r="G23" i="3"/>
  <c r="I23" i="3"/>
  <c r="J23" i="3"/>
  <c r="L23" i="3"/>
  <c r="M23" i="3"/>
  <c r="O23" i="3"/>
  <c r="P23" i="3"/>
  <c r="C24" i="3"/>
  <c r="D24" i="3"/>
  <c r="E24" i="3"/>
  <c r="F24" i="3"/>
  <c r="G24" i="3"/>
  <c r="I24" i="3"/>
  <c r="J24" i="3"/>
  <c r="K24" i="3"/>
  <c r="L24" i="3"/>
  <c r="M24" i="3"/>
  <c r="O24" i="3"/>
  <c r="P24" i="3"/>
  <c r="B25" i="3"/>
  <c r="C25" i="3"/>
  <c r="F25" i="3"/>
  <c r="G25" i="3"/>
  <c r="H25" i="3"/>
  <c r="I25" i="3"/>
  <c r="L25" i="3"/>
  <c r="M25" i="3"/>
  <c r="N25" i="3"/>
  <c r="O25" i="3"/>
  <c r="C26" i="3"/>
  <c r="D26" i="3"/>
  <c r="F26" i="3"/>
  <c r="G26" i="3"/>
  <c r="I26" i="3"/>
  <c r="J26" i="3"/>
  <c r="L26" i="3"/>
  <c r="M26" i="3"/>
  <c r="O26" i="3"/>
  <c r="P26" i="3"/>
  <c r="P27" i="3"/>
  <c r="O27" i="3"/>
  <c r="N27" i="3"/>
  <c r="M27" i="3"/>
  <c r="L27" i="3"/>
  <c r="J27" i="3"/>
  <c r="I27" i="3"/>
  <c r="H27" i="3"/>
  <c r="G27" i="3"/>
  <c r="F27" i="3"/>
  <c r="D27" i="3"/>
  <c r="C27" i="3"/>
  <c r="B27" i="3"/>
  <c r="S14" i="3"/>
  <c r="R14" i="3"/>
  <c r="S13" i="3"/>
  <c r="R13" i="3"/>
  <c r="S12" i="3"/>
  <c r="R12" i="3"/>
  <c r="S11" i="3"/>
  <c r="R11" i="3"/>
  <c r="S10" i="3"/>
  <c r="R10" i="3"/>
  <c r="S9" i="3"/>
  <c r="R9" i="3"/>
  <c r="S8" i="3"/>
  <c r="R8" i="3"/>
  <c r="S7" i="3"/>
  <c r="R7" i="3"/>
  <c r="S6" i="3"/>
  <c r="R6" i="3"/>
  <c r="B15" i="2"/>
  <c r="B21" i="2"/>
  <c r="C15" i="2"/>
  <c r="C18" i="2"/>
  <c r="D15" i="2"/>
  <c r="D18" i="2"/>
  <c r="E15" i="2"/>
  <c r="E27" i="2"/>
  <c r="E18" i="2"/>
  <c r="F15" i="2"/>
  <c r="F18" i="2"/>
  <c r="G15" i="2"/>
  <c r="G18" i="2"/>
  <c r="H15" i="2"/>
  <c r="H21" i="2"/>
  <c r="H18" i="2"/>
  <c r="I15" i="2"/>
  <c r="I18" i="2"/>
  <c r="J15" i="2"/>
  <c r="J18" i="2"/>
  <c r="K15" i="2"/>
  <c r="K27" i="2"/>
  <c r="K18" i="2"/>
  <c r="L15" i="2"/>
  <c r="L18" i="2"/>
  <c r="M15" i="2"/>
  <c r="M18" i="2"/>
  <c r="N15" i="2"/>
  <c r="N21" i="2"/>
  <c r="O15" i="2"/>
  <c r="O18" i="2"/>
  <c r="P15" i="2"/>
  <c r="P24" i="2"/>
  <c r="P18" i="2"/>
  <c r="C19" i="2"/>
  <c r="D19" i="2"/>
  <c r="G19" i="2"/>
  <c r="H19" i="2"/>
  <c r="I19" i="2"/>
  <c r="J19" i="2"/>
  <c r="N19" i="2"/>
  <c r="D20" i="2"/>
  <c r="E20" i="2"/>
  <c r="G20" i="2"/>
  <c r="J20" i="2"/>
  <c r="K20" i="2"/>
  <c r="P20" i="2"/>
  <c r="D21" i="2"/>
  <c r="G21" i="2"/>
  <c r="J21" i="2"/>
  <c r="K21" i="2"/>
  <c r="P21" i="2"/>
  <c r="C22" i="2"/>
  <c r="D22" i="2"/>
  <c r="G22" i="2"/>
  <c r="H22" i="2"/>
  <c r="I22" i="2"/>
  <c r="J22" i="2"/>
  <c r="N22" i="2"/>
  <c r="O22" i="2"/>
  <c r="P22" i="2"/>
  <c r="D23" i="2"/>
  <c r="G23" i="2"/>
  <c r="J23" i="2"/>
  <c r="K23" i="2"/>
  <c r="P23" i="2"/>
  <c r="D24" i="2"/>
  <c r="G24" i="2"/>
  <c r="J24" i="2"/>
  <c r="K24" i="2"/>
  <c r="M24" i="2"/>
  <c r="C25" i="2"/>
  <c r="D25" i="2"/>
  <c r="G25" i="2"/>
  <c r="H25" i="2"/>
  <c r="J25" i="2"/>
  <c r="N25" i="2"/>
  <c r="O25" i="2"/>
  <c r="P25" i="2"/>
  <c r="D26" i="2"/>
  <c r="G26" i="2"/>
  <c r="J26" i="2"/>
  <c r="K26" i="2"/>
  <c r="M26" i="2"/>
  <c r="N27" i="2"/>
  <c r="L27" i="2"/>
  <c r="J27" i="2"/>
  <c r="H27" i="2"/>
  <c r="G27" i="2"/>
  <c r="F27" i="2"/>
  <c r="D27" i="2"/>
  <c r="S14" i="2"/>
  <c r="R14" i="2"/>
  <c r="S13" i="2"/>
  <c r="R13" i="2"/>
  <c r="S12" i="2"/>
  <c r="R12" i="2"/>
  <c r="S11" i="2"/>
  <c r="R11" i="2"/>
  <c r="S10" i="2"/>
  <c r="R10" i="2"/>
  <c r="S9" i="2"/>
  <c r="R9" i="2"/>
  <c r="S8" i="2"/>
  <c r="R8" i="2"/>
  <c r="S7" i="2"/>
  <c r="R7" i="2"/>
  <c r="S6" i="2"/>
  <c r="R6" i="2"/>
  <c r="B15" i="1"/>
  <c r="B18" i="1" s="1"/>
  <c r="C15" i="1"/>
  <c r="C21" i="1"/>
  <c r="C18" i="1"/>
  <c r="D15" i="1"/>
  <c r="D18" i="1"/>
  <c r="E15" i="1"/>
  <c r="E18" i="1" s="1"/>
  <c r="F15" i="1"/>
  <c r="F20" i="1" s="1"/>
  <c r="F18" i="1"/>
  <c r="G15" i="1"/>
  <c r="G18" i="1"/>
  <c r="H15" i="1"/>
  <c r="H18" i="1"/>
  <c r="I15" i="1"/>
  <c r="I19" i="1" s="1"/>
  <c r="I18" i="1"/>
  <c r="J15" i="1"/>
  <c r="J18" i="1"/>
  <c r="K15" i="1"/>
  <c r="K18" i="1" s="1"/>
  <c r="L15" i="1"/>
  <c r="L20" i="1" s="1"/>
  <c r="L18" i="1"/>
  <c r="M15" i="1"/>
  <c r="M18" i="1" s="1"/>
  <c r="N15" i="1"/>
  <c r="N18" i="1" s="1"/>
  <c r="O15" i="1"/>
  <c r="O21" i="1" s="1"/>
  <c r="O18" i="1"/>
  <c r="P15" i="1"/>
  <c r="P18" i="1" s="1"/>
  <c r="I21" i="1"/>
  <c r="L19" i="1"/>
  <c r="B19" i="1"/>
  <c r="C19" i="1"/>
  <c r="D19" i="1"/>
  <c r="E19" i="1"/>
  <c r="G19" i="1"/>
  <c r="H19" i="1"/>
  <c r="J19" i="1"/>
  <c r="K19" i="1"/>
  <c r="M19" i="1"/>
  <c r="N19" i="1"/>
  <c r="P19" i="1"/>
  <c r="B20" i="1"/>
  <c r="D20" i="1"/>
  <c r="E20" i="1"/>
  <c r="G20" i="1"/>
  <c r="H20" i="1"/>
  <c r="J20" i="1"/>
  <c r="K20" i="1"/>
  <c r="M20" i="1"/>
  <c r="N20" i="1"/>
  <c r="P20" i="1"/>
  <c r="B21" i="1"/>
  <c r="D21" i="1"/>
  <c r="R21" i="1" s="1"/>
  <c r="E21" i="1"/>
  <c r="G21" i="1"/>
  <c r="H21" i="1"/>
  <c r="J21" i="1"/>
  <c r="K21" i="1"/>
  <c r="M21" i="1"/>
  <c r="N21" i="1"/>
  <c r="P21" i="1"/>
  <c r="B22" i="1"/>
  <c r="C22" i="1"/>
  <c r="D22" i="1"/>
  <c r="E22" i="1"/>
  <c r="G22" i="1"/>
  <c r="H22" i="1"/>
  <c r="I22" i="1"/>
  <c r="J22" i="1"/>
  <c r="K22" i="1"/>
  <c r="M22" i="1"/>
  <c r="N22" i="1"/>
  <c r="P22" i="1"/>
  <c r="B23" i="1"/>
  <c r="D23" i="1"/>
  <c r="E23" i="1"/>
  <c r="S23" i="1" s="1"/>
  <c r="F23" i="1"/>
  <c r="G23" i="1"/>
  <c r="H23" i="1"/>
  <c r="J23" i="1"/>
  <c r="K23" i="1"/>
  <c r="L23" i="1"/>
  <c r="M23" i="1"/>
  <c r="N23" i="1"/>
  <c r="P23" i="1"/>
  <c r="B24" i="1"/>
  <c r="D24" i="1"/>
  <c r="E24" i="1"/>
  <c r="R24" i="1" s="1"/>
  <c r="G24" i="1"/>
  <c r="H24" i="1"/>
  <c r="J24" i="1"/>
  <c r="K24" i="1"/>
  <c r="M24" i="1"/>
  <c r="N24" i="1"/>
  <c r="P24" i="1"/>
  <c r="B25" i="1"/>
  <c r="C25" i="1"/>
  <c r="D25" i="1"/>
  <c r="E25" i="1"/>
  <c r="G25" i="1"/>
  <c r="R25" i="1" s="1"/>
  <c r="H25" i="1"/>
  <c r="I25" i="1"/>
  <c r="J25" i="1"/>
  <c r="K25" i="1"/>
  <c r="M25" i="1"/>
  <c r="N25" i="1"/>
  <c r="O25" i="1"/>
  <c r="P25" i="1"/>
  <c r="B26" i="1"/>
  <c r="D26" i="1"/>
  <c r="E26" i="1"/>
  <c r="F26" i="1"/>
  <c r="S26" i="1" s="1"/>
  <c r="G26" i="1"/>
  <c r="H26" i="1"/>
  <c r="J26" i="1"/>
  <c r="K26" i="1"/>
  <c r="L26" i="1"/>
  <c r="M26" i="1"/>
  <c r="N26" i="1"/>
  <c r="P26" i="1"/>
  <c r="P27" i="1"/>
  <c r="N27" i="1"/>
  <c r="M27" i="1"/>
  <c r="L27" i="1"/>
  <c r="K27" i="1"/>
  <c r="J27" i="1"/>
  <c r="H27" i="1"/>
  <c r="G27" i="1"/>
  <c r="F27" i="1"/>
  <c r="E27" i="1"/>
  <c r="D27" i="1"/>
  <c r="B27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M23" i="2"/>
  <c r="M21" i="2"/>
  <c r="M27" i="2"/>
  <c r="M20" i="2"/>
  <c r="P19" i="2"/>
  <c r="B27" i="2"/>
  <c r="M25" i="2"/>
  <c r="N18" i="2"/>
  <c r="P27" i="2"/>
  <c r="E26" i="2"/>
  <c r="B25" i="2"/>
  <c r="E24" i="2"/>
  <c r="M22" i="2"/>
  <c r="M19" i="2"/>
  <c r="P26" i="2"/>
  <c r="I25" i="2"/>
  <c r="E23" i="2"/>
  <c r="B22" i="2"/>
  <c r="E21" i="2"/>
  <c r="B19" i="2"/>
  <c r="B18" i="2"/>
  <c r="S18" i="2"/>
  <c r="S19" i="3"/>
  <c r="S18" i="3"/>
  <c r="R21" i="3"/>
  <c r="S21" i="3"/>
  <c r="R21" i="4"/>
  <c r="S21" i="4"/>
  <c r="O19" i="2"/>
  <c r="L24" i="2"/>
  <c r="F24" i="2"/>
  <c r="L21" i="2"/>
  <c r="F21" i="2"/>
  <c r="R18" i="3"/>
  <c r="N23" i="4"/>
  <c r="H23" i="4"/>
  <c r="B23" i="4"/>
  <c r="L24" i="1"/>
  <c r="F24" i="1"/>
  <c r="L21" i="1"/>
  <c r="F21" i="1"/>
  <c r="O26" i="2"/>
  <c r="I26" i="2"/>
  <c r="C26" i="2"/>
  <c r="O23" i="2"/>
  <c r="I23" i="2"/>
  <c r="C23" i="2"/>
  <c r="O20" i="2"/>
  <c r="I20" i="2"/>
  <c r="C20" i="2"/>
  <c r="R18" i="2"/>
  <c r="N26" i="3"/>
  <c r="H26" i="3"/>
  <c r="B26" i="3"/>
  <c r="N23" i="3"/>
  <c r="H23" i="3"/>
  <c r="B23" i="3"/>
  <c r="N20" i="3"/>
  <c r="H20" i="3"/>
  <c r="B20" i="3"/>
  <c r="N24" i="4"/>
  <c r="H24" i="4"/>
  <c r="B24" i="4"/>
  <c r="M23" i="4"/>
  <c r="G23" i="4"/>
  <c r="S22" i="4"/>
  <c r="N18" i="4"/>
  <c r="H18" i="4"/>
  <c r="B18" i="4"/>
  <c r="O26" i="1"/>
  <c r="I26" i="1"/>
  <c r="C26" i="1"/>
  <c r="O23" i="1"/>
  <c r="I23" i="1"/>
  <c r="C23" i="1"/>
  <c r="O20" i="1"/>
  <c r="I20" i="1"/>
  <c r="C20" i="1"/>
  <c r="C27" i="2"/>
  <c r="I27" i="2"/>
  <c r="O27" i="2"/>
  <c r="N26" i="2"/>
  <c r="H26" i="2"/>
  <c r="B26" i="2"/>
  <c r="L25" i="2"/>
  <c r="F25" i="2"/>
  <c r="N23" i="2"/>
  <c r="H23" i="2"/>
  <c r="B23" i="2"/>
  <c r="L22" i="2"/>
  <c r="F22" i="2"/>
  <c r="N20" i="2"/>
  <c r="H20" i="2"/>
  <c r="B20" i="2"/>
  <c r="L19" i="2"/>
  <c r="F19" i="2"/>
  <c r="R15" i="3"/>
  <c r="K25" i="3"/>
  <c r="E25" i="3"/>
  <c r="K22" i="3"/>
  <c r="E22" i="3"/>
  <c r="K19" i="3"/>
  <c r="E19" i="3"/>
  <c r="R19" i="3"/>
  <c r="N25" i="4"/>
  <c r="H25" i="4"/>
  <c r="B25" i="4"/>
  <c r="M24" i="4"/>
  <c r="G24" i="4"/>
  <c r="L23" i="4"/>
  <c r="F23" i="4"/>
  <c r="N19" i="4"/>
  <c r="H19" i="4"/>
  <c r="B19" i="4"/>
  <c r="M18" i="4"/>
  <c r="G18" i="4"/>
  <c r="K23" i="15"/>
  <c r="K21" i="15"/>
  <c r="K18" i="15"/>
  <c r="K19" i="15"/>
  <c r="K24" i="15"/>
  <c r="K22" i="15"/>
  <c r="K25" i="15"/>
  <c r="K26" i="15"/>
  <c r="K20" i="15"/>
  <c r="D23" i="15"/>
  <c r="D21" i="15"/>
  <c r="D18" i="15"/>
  <c r="D19" i="15"/>
  <c r="D24" i="15"/>
  <c r="D26" i="15"/>
  <c r="D20" i="15"/>
  <c r="C20" i="15"/>
  <c r="F20" i="15"/>
  <c r="G20" i="15"/>
  <c r="I20" i="15"/>
  <c r="P20" i="15"/>
  <c r="D22" i="15"/>
  <c r="D25" i="15"/>
  <c r="C27" i="1"/>
  <c r="I27" i="1"/>
  <c r="O27" i="1"/>
  <c r="L25" i="1"/>
  <c r="F25" i="1"/>
  <c r="L22" i="1"/>
  <c r="F22" i="1"/>
  <c r="R15" i="2"/>
  <c r="K25" i="2"/>
  <c r="E25" i="2"/>
  <c r="O24" i="2"/>
  <c r="I24" i="2"/>
  <c r="C24" i="2"/>
  <c r="K22" i="2"/>
  <c r="E22" i="2"/>
  <c r="S22" i="2"/>
  <c r="O21" i="2"/>
  <c r="I21" i="2"/>
  <c r="C21" i="2"/>
  <c r="K19" i="2"/>
  <c r="E19" i="2"/>
  <c r="E27" i="3"/>
  <c r="K27" i="3"/>
  <c r="P25" i="3"/>
  <c r="J25" i="3"/>
  <c r="D25" i="3"/>
  <c r="R25" i="3"/>
  <c r="N24" i="3"/>
  <c r="H24" i="3"/>
  <c r="B24" i="3"/>
  <c r="P22" i="3"/>
  <c r="J22" i="3"/>
  <c r="D22" i="3"/>
  <c r="S22" i="3"/>
  <c r="N26" i="4"/>
  <c r="H26" i="4"/>
  <c r="B26" i="4"/>
  <c r="M25" i="4"/>
  <c r="G25" i="4"/>
  <c r="L24" i="4"/>
  <c r="F24" i="4"/>
  <c r="K23" i="4"/>
  <c r="K27" i="4"/>
  <c r="E23" i="4"/>
  <c r="E27" i="4"/>
  <c r="N20" i="4"/>
  <c r="H20" i="4"/>
  <c r="B20" i="4"/>
  <c r="M19" i="4"/>
  <c r="G19" i="4"/>
  <c r="L18" i="4"/>
  <c r="F18" i="4"/>
  <c r="R15" i="1"/>
  <c r="O24" i="1"/>
  <c r="I24" i="1"/>
  <c r="C24" i="1"/>
  <c r="S24" i="1" s="1"/>
  <c r="L26" i="2"/>
  <c r="F26" i="2"/>
  <c r="N24" i="2"/>
  <c r="H24" i="2"/>
  <c r="B24" i="2"/>
  <c r="L23" i="2"/>
  <c r="F23" i="2"/>
  <c r="L20" i="2"/>
  <c r="F20" i="2"/>
  <c r="K26" i="3"/>
  <c r="E26" i="3"/>
  <c r="K23" i="3"/>
  <c r="E23" i="3"/>
  <c r="M26" i="4"/>
  <c r="G26" i="4"/>
  <c r="L25" i="4"/>
  <c r="F25" i="4"/>
  <c r="K24" i="4"/>
  <c r="E24" i="4"/>
  <c r="J20" i="15"/>
  <c r="J23" i="15"/>
  <c r="J26" i="15"/>
  <c r="J18" i="15"/>
  <c r="J21" i="15"/>
  <c r="J24" i="15"/>
  <c r="J19" i="15"/>
  <c r="J25" i="15"/>
  <c r="J22" i="15"/>
  <c r="N15" i="15"/>
  <c r="I22" i="15"/>
  <c r="I18" i="15"/>
  <c r="I26" i="15"/>
  <c r="I23" i="15"/>
  <c r="C23" i="15"/>
  <c r="F23" i="15"/>
  <c r="Q23" i="15"/>
  <c r="C22" i="15"/>
  <c r="C18" i="15"/>
  <c r="C26" i="15"/>
  <c r="O23" i="15"/>
  <c r="I25" i="15"/>
  <c r="I24" i="15"/>
  <c r="I21" i="15"/>
  <c r="C19" i="15"/>
  <c r="G26" i="15"/>
  <c r="G24" i="15"/>
  <c r="P24" i="15" s="1"/>
  <c r="E24" i="15"/>
  <c r="L24" i="15"/>
  <c r="G18" i="15"/>
  <c r="G21" i="15"/>
  <c r="C21" i="15"/>
  <c r="F18" i="15"/>
  <c r="F19" i="15"/>
  <c r="F25" i="15"/>
  <c r="F21" i="15"/>
  <c r="F26" i="15"/>
  <c r="H25" i="15"/>
  <c r="B25" i="15"/>
  <c r="L22" i="15"/>
  <c r="E22" i="15"/>
  <c r="H19" i="15"/>
  <c r="B19" i="15"/>
  <c r="Q24" i="15"/>
  <c r="H21" i="15"/>
  <c r="B21" i="15"/>
  <c r="S21" i="2"/>
  <c r="R21" i="2"/>
  <c r="R25" i="2"/>
  <c r="S23" i="2"/>
  <c r="R23" i="2"/>
  <c r="R26" i="1"/>
  <c r="O24" i="15"/>
  <c r="S24" i="2"/>
  <c r="R24" i="2"/>
  <c r="P23" i="15"/>
  <c r="S19" i="2"/>
  <c r="K27" i="15"/>
  <c r="S20" i="2"/>
  <c r="R20" i="2"/>
  <c r="R22" i="3"/>
  <c r="S25" i="1"/>
  <c r="Q21" i="15"/>
  <c r="P21" i="15"/>
  <c r="N21" i="15"/>
  <c r="O21" i="15"/>
  <c r="P19" i="15"/>
  <c r="P22" i="15"/>
  <c r="P25" i="15"/>
  <c r="P26" i="15"/>
  <c r="N19" i="15"/>
  <c r="Q19" i="15"/>
  <c r="O19" i="15"/>
  <c r="Q20" i="15"/>
  <c r="O26" i="15"/>
  <c r="N24" i="15"/>
  <c r="R20" i="4"/>
  <c r="S20" i="4"/>
  <c r="G27" i="4"/>
  <c r="R18" i="4"/>
  <c r="B27" i="4"/>
  <c r="S18" i="4"/>
  <c r="R24" i="4"/>
  <c r="S24" i="4"/>
  <c r="R23" i="3"/>
  <c r="S23" i="3"/>
  <c r="S25" i="3"/>
  <c r="F27" i="15"/>
  <c r="O20" i="15"/>
  <c r="N20" i="15"/>
  <c r="I27" i="15"/>
  <c r="N26" i="15"/>
  <c r="J27" i="15"/>
  <c r="M27" i="4"/>
  <c r="H27" i="4"/>
  <c r="R19" i="2"/>
  <c r="C27" i="15"/>
  <c r="N23" i="15"/>
  <c r="F27" i="4"/>
  <c r="D27" i="15"/>
  <c r="S19" i="4"/>
  <c r="R19" i="4"/>
  <c r="N27" i="4"/>
  <c r="R22" i="2"/>
  <c r="N25" i="15"/>
  <c r="O25" i="15"/>
  <c r="Q25" i="15"/>
  <c r="G27" i="15"/>
  <c r="N22" i="15"/>
  <c r="Q22" i="15"/>
  <c r="O22" i="15"/>
  <c r="Q26" i="15"/>
  <c r="L27" i="4"/>
  <c r="S26" i="4"/>
  <c r="R26" i="4"/>
  <c r="S24" i="3"/>
  <c r="R24" i="3"/>
  <c r="S25" i="2"/>
  <c r="S25" i="4"/>
  <c r="R25" i="4"/>
  <c r="R26" i="2"/>
  <c r="S26" i="2"/>
  <c r="R20" i="3"/>
  <c r="R27" i="3"/>
  <c r="S20" i="3"/>
  <c r="R26" i="3"/>
  <c r="S26" i="3"/>
  <c r="R23" i="4"/>
  <c r="S23" i="4"/>
  <c r="R27" i="2"/>
  <c r="R27" i="4"/>
  <c r="S83" i="1" l="1"/>
  <c r="R83" i="1"/>
  <c r="S47" i="1"/>
  <c r="R55" i="1"/>
  <c r="S18" i="1"/>
  <c r="R18" i="1"/>
  <c r="R82" i="1"/>
  <c r="N85" i="1"/>
  <c r="T79" i="1"/>
  <c r="S82" i="1"/>
  <c r="R77" i="1"/>
  <c r="U83" i="1"/>
  <c r="T83" i="1"/>
  <c r="S20" i="1"/>
  <c r="S52" i="1"/>
  <c r="S51" i="1"/>
  <c r="J85" i="1"/>
  <c r="U81" i="1"/>
  <c r="T81" i="1"/>
  <c r="B85" i="1"/>
  <c r="T78" i="1"/>
  <c r="S21" i="1"/>
  <c r="R23" i="1"/>
  <c r="R20" i="1"/>
  <c r="F19" i="1"/>
  <c r="R19" i="1" s="1"/>
  <c r="S50" i="1"/>
  <c r="R84" i="1"/>
  <c r="L53" i="1"/>
  <c r="R53" i="1" s="1"/>
  <c r="P80" i="1"/>
  <c r="R80" i="1" s="1"/>
  <c r="L51" i="1"/>
  <c r="L55" i="1"/>
  <c r="S55" i="1" s="1"/>
  <c r="D76" i="1"/>
  <c r="G79" i="1"/>
  <c r="S79" i="1" s="1"/>
  <c r="E81" i="1"/>
  <c r="E85" i="1" s="1"/>
  <c r="C85" i="1"/>
  <c r="R78" i="1"/>
  <c r="L47" i="1"/>
  <c r="R47" i="1" s="1"/>
  <c r="K53" i="1"/>
  <c r="S53" i="1" s="1"/>
  <c r="L52" i="1"/>
  <c r="K49" i="1"/>
  <c r="R49" i="1" s="1"/>
  <c r="O22" i="1"/>
  <c r="R22" i="1" s="1"/>
  <c r="R51" i="1"/>
  <c r="T80" i="1"/>
  <c r="T76" i="1"/>
  <c r="L54" i="1"/>
  <c r="S54" i="1" s="1"/>
  <c r="K52" i="1"/>
  <c r="R52" i="1" s="1"/>
  <c r="L49" i="1"/>
  <c r="F76" i="1"/>
  <c r="F85" i="1" s="1"/>
  <c r="O19" i="1"/>
  <c r="U80" i="1"/>
  <c r="L48" i="1"/>
  <c r="S48" i="1" s="1"/>
  <c r="P18" i="24"/>
  <c r="D25" i="24"/>
  <c r="D27" i="24"/>
  <c r="R15" i="24"/>
  <c r="G19" i="24"/>
  <c r="M26" i="24"/>
  <c r="G20" i="24"/>
  <c r="M27" i="24"/>
  <c r="G21" i="24"/>
  <c r="E27" i="24"/>
  <c r="H24" i="24"/>
  <c r="R24" i="24" s="1"/>
  <c r="K27" i="24"/>
  <c r="N24" i="24"/>
  <c r="C18" i="24"/>
  <c r="D19" i="24"/>
  <c r="F20" i="24"/>
  <c r="C23" i="24"/>
  <c r="S23" i="24" s="1"/>
  <c r="D24" i="24"/>
  <c r="E25" i="24"/>
  <c r="K26" i="24"/>
  <c r="P20" i="24"/>
  <c r="M24" i="24"/>
  <c r="P21" i="24"/>
  <c r="M25" i="24"/>
  <c r="G26" i="24"/>
  <c r="S26" i="24" s="1"/>
  <c r="P23" i="24"/>
  <c r="G27" i="24"/>
  <c r="M22" i="24"/>
  <c r="D18" i="24"/>
  <c r="E19" i="24"/>
  <c r="K20" i="24"/>
  <c r="I24" i="24"/>
  <c r="J25" i="24"/>
  <c r="S25" i="24" s="1"/>
  <c r="L26" i="24"/>
  <c r="J20" i="24"/>
  <c r="G24" i="24"/>
  <c r="J21" i="24"/>
  <c r="G25" i="24"/>
  <c r="R25" i="24" s="1"/>
  <c r="P22" i="24"/>
  <c r="J23" i="24"/>
  <c r="R23" i="24" s="1"/>
  <c r="F22" i="24"/>
  <c r="I25" i="24"/>
  <c r="L22" i="24"/>
  <c r="O25" i="24"/>
  <c r="I18" i="24"/>
  <c r="J19" i="24"/>
  <c r="L20" i="24"/>
  <c r="J24" i="24"/>
  <c r="K25" i="24"/>
  <c r="F27" i="24"/>
  <c r="D20" i="24"/>
  <c r="D21" i="24"/>
  <c r="J22" i="24"/>
  <c r="J18" i="24"/>
  <c r="O24" i="24"/>
  <c r="P25" i="24"/>
  <c r="L27" i="24"/>
  <c r="P27" i="24"/>
  <c r="M18" i="24"/>
  <c r="D22" i="24"/>
  <c r="D23" i="24"/>
  <c r="P26" i="24"/>
  <c r="O18" i="24"/>
  <c r="P19" i="24"/>
  <c r="S24" i="21"/>
  <c r="R24" i="21"/>
  <c r="J18" i="21"/>
  <c r="S18" i="21" s="1"/>
  <c r="K19" i="21"/>
  <c r="F21" i="21"/>
  <c r="K26" i="21"/>
  <c r="J47" i="21"/>
  <c r="K48" i="21"/>
  <c r="F50" i="21"/>
  <c r="R50" i="21" s="1"/>
  <c r="N52" i="21"/>
  <c r="O53" i="21"/>
  <c r="P54" i="21"/>
  <c r="L56" i="21"/>
  <c r="R51" i="21"/>
  <c r="D26" i="21"/>
  <c r="J26" i="21"/>
  <c r="P26" i="21"/>
  <c r="O18" i="21"/>
  <c r="P19" i="21"/>
  <c r="L21" i="21"/>
  <c r="F27" i="21"/>
  <c r="D55" i="21"/>
  <c r="J55" i="21"/>
  <c r="P55" i="21"/>
  <c r="O47" i="21"/>
  <c r="P48" i="21"/>
  <c r="L50" i="21"/>
  <c r="P53" i="21"/>
  <c r="E55" i="21"/>
  <c r="R22" i="21"/>
  <c r="P18" i="21"/>
  <c r="E20" i="21"/>
  <c r="B23" i="21"/>
  <c r="D25" i="21"/>
  <c r="E49" i="21"/>
  <c r="B52" i="21"/>
  <c r="C53" i="21"/>
  <c r="R53" i="21" s="1"/>
  <c r="D54" i="21"/>
  <c r="F55" i="21"/>
  <c r="R48" i="21"/>
  <c r="E27" i="21"/>
  <c r="H24" i="21"/>
  <c r="K27" i="21"/>
  <c r="N24" i="21"/>
  <c r="D19" i="21"/>
  <c r="E56" i="21"/>
  <c r="H53" i="21"/>
  <c r="K56" i="21"/>
  <c r="C47" i="21"/>
  <c r="D48" i="21"/>
  <c r="S48" i="21" s="1"/>
  <c r="D53" i="21"/>
  <c r="E54" i="21"/>
  <c r="K55" i="21"/>
  <c r="Q18" i="15"/>
  <c r="B27" i="15"/>
  <c r="N18" i="15"/>
  <c r="N27" i="15" s="1"/>
  <c r="O18" i="15"/>
  <c r="P18" i="15"/>
  <c r="P27" i="15" s="1"/>
  <c r="R46" i="31"/>
  <c r="S74" i="31"/>
  <c r="R21" i="31"/>
  <c r="R18" i="31"/>
  <c r="S18" i="31"/>
  <c r="S20" i="31"/>
  <c r="S46" i="31"/>
  <c r="M75" i="31"/>
  <c r="G83" i="31"/>
  <c r="M83" i="31"/>
  <c r="G82" i="31"/>
  <c r="G79" i="31"/>
  <c r="G76" i="31"/>
  <c r="P82" i="31"/>
  <c r="J82" i="31"/>
  <c r="C82" i="31"/>
  <c r="P79" i="31"/>
  <c r="J79" i="31"/>
  <c r="C79" i="31"/>
  <c r="P76" i="31"/>
  <c r="J76" i="31"/>
  <c r="C76" i="31"/>
  <c r="F75" i="31"/>
  <c r="R15" i="31"/>
  <c r="D27" i="31"/>
  <c r="J27" i="31"/>
  <c r="P27" i="31"/>
  <c r="P25" i="31"/>
  <c r="J25" i="31"/>
  <c r="D25" i="31"/>
  <c r="P22" i="31"/>
  <c r="J22" i="31"/>
  <c r="D22" i="31"/>
  <c r="P19" i="31"/>
  <c r="J19" i="31"/>
  <c r="D19" i="31"/>
  <c r="F55" i="31"/>
  <c r="L55" i="31"/>
  <c r="L52" i="31"/>
  <c r="F52" i="31"/>
  <c r="L49" i="31"/>
  <c r="F49" i="31"/>
  <c r="S49" i="31" s="1"/>
  <c r="M80" i="31"/>
  <c r="F80" i="31"/>
  <c r="M77" i="31"/>
  <c r="F77" i="31"/>
  <c r="M24" i="31"/>
  <c r="G24" i="31"/>
  <c r="S24" i="31" s="1"/>
  <c r="M21" i="31"/>
  <c r="G21" i="31"/>
  <c r="S21" i="31" s="1"/>
  <c r="R20" i="31"/>
  <c r="O54" i="31"/>
  <c r="I54" i="31"/>
  <c r="C54" i="31"/>
  <c r="O51" i="31"/>
  <c r="I51" i="31"/>
  <c r="C51" i="31"/>
  <c r="R49" i="31"/>
  <c r="O48" i="31"/>
  <c r="I48" i="31"/>
  <c r="C48" i="31"/>
  <c r="C83" i="31"/>
  <c r="I83" i="31"/>
  <c r="O83" i="31"/>
  <c r="G81" i="31"/>
  <c r="G78" i="31"/>
  <c r="G75" i="31"/>
  <c r="P81" i="31"/>
  <c r="J81" i="31"/>
  <c r="C81" i="31"/>
  <c r="L80" i="31"/>
  <c r="E80" i="31"/>
  <c r="R80" i="31" s="1"/>
  <c r="P78" i="31"/>
  <c r="J78" i="31"/>
  <c r="C78" i="31"/>
  <c r="L77" i="31"/>
  <c r="E77" i="31"/>
  <c r="S77" i="31" s="1"/>
  <c r="P75" i="31"/>
  <c r="R75" i="31" s="1"/>
  <c r="J75" i="31"/>
  <c r="C75" i="31"/>
  <c r="P26" i="31"/>
  <c r="J26" i="31"/>
  <c r="D26" i="31"/>
  <c r="S26" i="31" s="1"/>
  <c r="P23" i="31"/>
  <c r="S23" i="31" s="1"/>
  <c r="J23" i="31"/>
  <c r="D23" i="31"/>
  <c r="R23" i="31" s="1"/>
  <c r="N19" i="31"/>
  <c r="L53" i="31"/>
  <c r="F53" i="31"/>
  <c r="S53" i="31" s="1"/>
  <c r="L50" i="31"/>
  <c r="S50" i="31" s="1"/>
  <c r="F50" i="31"/>
  <c r="R50" i="31" s="1"/>
  <c r="R71" i="31"/>
  <c r="J83" i="31"/>
  <c r="P83" i="31"/>
  <c r="R74" i="31"/>
  <c r="M82" i="31"/>
  <c r="F82" i="31"/>
  <c r="O81" i="31"/>
  <c r="I81" i="31"/>
  <c r="B81" i="31"/>
  <c r="M79" i="31"/>
  <c r="F79" i="31"/>
  <c r="O78" i="31"/>
  <c r="I78" i="31"/>
  <c r="B78" i="31"/>
  <c r="M76" i="31"/>
  <c r="F76" i="31"/>
  <c r="G27" i="31"/>
  <c r="M27" i="31"/>
  <c r="M25" i="31"/>
  <c r="G25" i="31"/>
  <c r="M22" i="31"/>
  <c r="G22" i="31"/>
  <c r="C55" i="31"/>
  <c r="I55" i="31"/>
  <c r="O55" i="31"/>
  <c r="O52" i="31"/>
  <c r="I52" i="31"/>
  <c r="C52" i="31"/>
  <c r="S52" i="31" s="1"/>
  <c r="E83" i="31"/>
  <c r="G80" i="31"/>
  <c r="G77" i="31"/>
  <c r="L82" i="31"/>
  <c r="E82" i="31"/>
  <c r="P80" i="31"/>
  <c r="J80" i="31"/>
  <c r="C80" i="31"/>
  <c r="S80" i="31" s="1"/>
  <c r="L79" i="31"/>
  <c r="E79" i="31"/>
  <c r="S79" i="31" s="1"/>
  <c r="P77" i="31"/>
  <c r="J77" i="31"/>
  <c r="C77" i="31"/>
  <c r="R77" i="31" s="1"/>
  <c r="N27" i="33"/>
  <c r="R21" i="33"/>
  <c r="S21" i="33"/>
  <c r="S18" i="33"/>
  <c r="B27" i="33"/>
  <c r="R27" i="33" s="1"/>
  <c r="R18" i="33"/>
  <c r="S25" i="33"/>
  <c r="R25" i="33"/>
  <c r="S19" i="33"/>
  <c r="R19" i="33"/>
  <c r="S26" i="33"/>
  <c r="R26" i="33"/>
  <c r="M27" i="33"/>
  <c r="S22" i="33"/>
  <c r="R22" i="33"/>
  <c r="G27" i="33"/>
  <c r="S23" i="33"/>
  <c r="R23" i="33"/>
  <c r="R20" i="33"/>
  <c r="S20" i="33"/>
  <c r="R27" i="1" l="1"/>
  <c r="T85" i="1"/>
  <c r="S80" i="1"/>
  <c r="U79" i="1"/>
  <c r="S19" i="1"/>
  <c r="G85" i="1"/>
  <c r="D85" i="1"/>
  <c r="R76" i="1"/>
  <c r="S22" i="1"/>
  <c r="R48" i="1"/>
  <c r="R56" i="1" s="1"/>
  <c r="R79" i="1"/>
  <c r="S81" i="1"/>
  <c r="R81" i="1"/>
  <c r="S49" i="1"/>
  <c r="S76" i="1"/>
  <c r="P85" i="1"/>
  <c r="R54" i="1"/>
  <c r="R21" i="24"/>
  <c r="S21" i="24"/>
  <c r="R19" i="24"/>
  <c r="S19" i="24"/>
  <c r="S24" i="24"/>
  <c r="R20" i="24"/>
  <c r="S20" i="24"/>
  <c r="S18" i="24"/>
  <c r="R18" i="24"/>
  <c r="S22" i="24"/>
  <c r="R22" i="24"/>
  <c r="R26" i="24"/>
  <c r="S25" i="21"/>
  <c r="R25" i="21"/>
  <c r="S26" i="21"/>
  <c r="R26" i="21"/>
  <c r="R18" i="21"/>
  <c r="R27" i="21" s="1"/>
  <c r="S49" i="21"/>
  <c r="R49" i="21"/>
  <c r="R23" i="21"/>
  <c r="S23" i="21"/>
  <c r="S54" i="21"/>
  <c r="R54" i="21"/>
  <c r="S20" i="21"/>
  <c r="R20" i="21"/>
  <c r="S50" i="21"/>
  <c r="R21" i="21"/>
  <c r="S21" i="21"/>
  <c r="S47" i="21"/>
  <c r="R47" i="21"/>
  <c r="R56" i="21" s="1"/>
  <c r="S53" i="21"/>
  <c r="R55" i="21"/>
  <c r="S55" i="21"/>
  <c r="R19" i="21"/>
  <c r="S19" i="21"/>
  <c r="S52" i="21"/>
  <c r="R52" i="21"/>
  <c r="S76" i="31"/>
  <c r="R76" i="31"/>
  <c r="R81" i="31"/>
  <c r="S81" i="31"/>
  <c r="R24" i="31"/>
  <c r="R26" i="31"/>
  <c r="S19" i="31"/>
  <c r="R19" i="31"/>
  <c r="R53" i="31"/>
  <c r="R52" i="31"/>
  <c r="R22" i="31"/>
  <c r="S22" i="31"/>
  <c r="R82" i="31"/>
  <c r="S82" i="31"/>
  <c r="S75" i="31"/>
  <c r="S78" i="31"/>
  <c r="R78" i="31"/>
  <c r="R83" i="31" s="1"/>
  <c r="S51" i="31"/>
  <c r="R51" i="31"/>
  <c r="S25" i="31"/>
  <c r="R25" i="31"/>
  <c r="S54" i="31"/>
  <c r="R54" i="31"/>
  <c r="R79" i="31"/>
  <c r="S48" i="31"/>
  <c r="R48" i="31"/>
  <c r="R55" i="31" s="1"/>
  <c r="R85" i="1" l="1"/>
  <c r="R27" i="24"/>
  <c r="R27" i="31"/>
</calcChain>
</file>

<file path=xl/sharedStrings.xml><?xml version="1.0" encoding="utf-8"?>
<sst xmlns="http://schemas.openxmlformats.org/spreadsheetml/2006/main" count="1582" uniqueCount="156">
  <si>
    <t xml:space="preserve"> </t>
  </si>
  <si>
    <t>point No.</t>
    <phoneticPr fontId="3"/>
  </si>
  <si>
    <r>
      <t>SiO</t>
    </r>
    <r>
      <rPr>
        <vertAlign val="subscript"/>
        <sz val="11"/>
        <rFont val="ＭＳ Ｐゴシック"/>
        <family val="3"/>
        <charset val="128"/>
      </rPr>
      <t>2</t>
    </r>
    <phoneticPr fontId="3"/>
  </si>
  <si>
    <r>
      <t>TiO</t>
    </r>
    <r>
      <rPr>
        <vertAlign val="subscript"/>
        <sz val="11"/>
        <rFont val="ＭＳ Ｐゴシック"/>
        <family val="3"/>
        <charset val="128"/>
      </rPr>
      <t>2</t>
    </r>
    <phoneticPr fontId="3"/>
  </si>
  <si>
    <r>
      <t>Al</t>
    </r>
    <r>
      <rPr>
        <vertAlign val="subscript"/>
        <sz val="11"/>
        <rFont val="ＭＳ Ｐゴシック"/>
        <family val="3"/>
        <charset val="128"/>
      </rPr>
      <t>2</t>
    </r>
    <r>
      <rPr>
        <sz val="12"/>
        <color theme="1"/>
        <rFont val="ＭＳ Ｐゴシック"/>
        <family val="2"/>
        <charset val="128"/>
        <scheme val="minor"/>
      </rPr>
      <t>O</t>
    </r>
    <r>
      <rPr>
        <vertAlign val="subscript"/>
        <sz val="11"/>
        <rFont val="ＭＳ Ｐゴシック"/>
        <family val="3"/>
        <charset val="128"/>
      </rPr>
      <t>3</t>
    </r>
    <phoneticPr fontId="3"/>
  </si>
  <si>
    <t>FeO</t>
    <phoneticPr fontId="3"/>
  </si>
  <si>
    <t>FeO</t>
    <phoneticPr fontId="3"/>
  </si>
  <si>
    <t>MnO</t>
    <phoneticPr fontId="3"/>
  </si>
  <si>
    <t>MgO</t>
    <phoneticPr fontId="3"/>
  </si>
  <si>
    <t>CaO</t>
    <phoneticPr fontId="3"/>
  </si>
  <si>
    <t>CaO</t>
    <phoneticPr fontId="3"/>
  </si>
  <si>
    <r>
      <t>Na</t>
    </r>
    <r>
      <rPr>
        <vertAlign val="subscript"/>
        <sz val="11"/>
        <rFont val="ＭＳ Ｐゴシック"/>
        <family val="3"/>
        <charset val="128"/>
      </rPr>
      <t>2</t>
    </r>
    <r>
      <rPr>
        <sz val="12"/>
        <color theme="1"/>
        <rFont val="ＭＳ Ｐゴシック"/>
        <family val="2"/>
        <charset val="128"/>
        <scheme val="minor"/>
      </rPr>
      <t>O</t>
    </r>
    <phoneticPr fontId="3"/>
  </si>
  <si>
    <r>
      <t>K</t>
    </r>
    <r>
      <rPr>
        <vertAlign val="subscript"/>
        <sz val="11"/>
        <rFont val="ＭＳ Ｐゴシック"/>
        <family val="3"/>
        <charset val="128"/>
      </rPr>
      <t>2</t>
    </r>
    <r>
      <rPr>
        <sz val="12"/>
        <color theme="1"/>
        <rFont val="ＭＳ Ｐゴシック"/>
        <family val="2"/>
        <charset val="128"/>
        <scheme val="minor"/>
      </rPr>
      <t>O</t>
    </r>
    <phoneticPr fontId="3"/>
  </si>
  <si>
    <t>Total</t>
    <phoneticPr fontId="3"/>
  </si>
  <si>
    <t xml:space="preserve"> </t>
    <phoneticPr fontId="3"/>
  </si>
  <si>
    <t>point No.</t>
    <phoneticPr fontId="3"/>
  </si>
  <si>
    <t xml:space="preserve"> </t>
    <phoneticPr fontId="3"/>
  </si>
  <si>
    <t>FeO</t>
    <phoneticPr fontId="3"/>
  </si>
  <si>
    <t>MnO</t>
    <phoneticPr fontId="3"/>
  </si>
  <si>
    <t>MgO</t>
    <phoneticPr fontId="3"/>
  </si>
  <si>
    <t>Total</t>
    <phoneticPr fontId="3"/>
  </si>
  <si>
    <t>CaO</t>
    <phoneticPr fontId="3"/>
  </si>
  <si>
    <t>CaO</t>
    <phoneticPr fontId="3"/>
  </si>
  <si>
    <t>MgO</t>
    <phoneticPr fontId="3"/>
  </si>
  <si>
    <t>MnO</t>
    <phoneticPr fontId="3"/>
  </si>
  <si>
    <t>MnO</t>
    <phoneticPr fontId="3"/>
  </si>
  <si>
    <t xml:space="preserve"> </t>
    <phoneticPr fontId="3"/>
  </si>
  <si>
    <t>point No.</t>
    <phoneticPr fontId="3"/>
  </si>
  <si>
    <t xml:space="preserve"> </t>
    <phoneticPr fontId="3"/>
  </si>
  <si>
    <t>CaO</t>
    <phoneticPr fontId="3"/>
  </si>
  <si>
    <t>FeO</t>
    <phoneticPr fontId="3"/>
  </si>
  <si>
    <t>FeO</t>
    <phoneticPr fontId="3"/>
  </si>
  <si>
    <t>point No.</t>
    <phoneticPr fontId="3"/>
  </si>
  <si>
    <t>*</t>
    <phoneticPr fontId="3"/>
  </si>
  <si>
    <t xml:space="preserve"> </t>
    <phoneticPr fontId="3"/>
  </si>
  <si>
    <t>Ave.</t>
    <phoneticPr fontId="3"/>
  </si>
  <si>
    <t>S.D.</t>
    <phoneticPr fontId="3"/>
  </si>
  <si>
    <t>MgO</t>
    <phoneticPr fontId="3"/>
  </si>
  <si>
    <t>point No.</t>
    <phoneticPr fontId="3"/>
  </si>
  <si>
    <t>Ave.</t>
    <phoneticPr fontId="3"/>
  </si>
  <si>
    <t>S.D.</t>
    <phoneticPr fontId="3"/>
  </si>
  <si>
    <t>point No.</t>
    <phoneticPr fontId="3"/>
  </si>
  <si>
    <t>*</t>
    <phoneticPr fontId="3"/>
  </si>
  <si>
    <t>Tk-TM2</t>
    <phoneticPr fontId="2"/>
  </si>
  <si>
    <t>Yamamoto (unpublish)</t>
    <phoneticPr fontId="2"/>
  </si>
  <si>
    <t>Sample: SK102</t>
    <rPh sb="8" eb="10">
      <t>サイシュ</t>
    </rPh>
    <rPh sb="10" eb="12">
      <t>チテン</t>
    </rPh>
    <phoneticPr fontId="3"/>
  </si>
  <si>
    <t>Sample: IM103</t>
    <phoneticPr fontId="2"/>
  </si>
  <si>
    <t>Locality: 960604-1 (37.15600N, 140.07464E)</t>
    <phoneticPr fontId="2"/>
  </si>
  <si>
    <r>
      <t>SiO</t>
    </r>
    <r>
      <rPr>
        <vertAlign val="subscript"/>
        <sz val="11"/>
        <rFont val="Arial"/>
        <family val="2"/>
      </rPr>
      <t>2</t>
    </r>
    <phoneticPr fontId="3"/>
  </si>
  <si>
    <r>
      <t>TiO</t>
    </r>
    <r>
      <rPr>
        <vertAlign val="subscript"/>
        <sz val="11"/>
        <rFont val="Arial"/>
        <family val="2"/>
      </rPr>
      <t>2</t>
    </r>
    <phoneticPr fontId="3"/>
  </si>
  <si>
    <r>
      <t>Al</t>
    </r>
    <r>
      <rPr>
        <vertAlign val="subscript"/>
        <sz val="11"/>
        <rFont val="Arial"/>
        <family val="2"/>
      </rPr>
      <t>2</t>
    </r>
    <r>
      <rPr>
        <sz val="12"/>
        <color theme="1"/>
        <rFont val="Arial"/>
        <family val="2"/>
      </rPr>
      <t>O</t>
    </r>
    <r>
      <rPr>
        <vertAlign val="subscript"/>
        <sz val="11"/>
        <rFont val="Arial"/>
        <family val="2"/>
      </rPr>
      <t>3</t>
    </r>
    <phoneticPr fontId="3"/>
  </si>
  <si>
    <r>
      <t>Na</t>
    </r>
    <r>
      <rPr>
        <vertAlign val="subscript"/>
        <sz val="11"/>
        <rFont val="Arial"/>
        <family val="2"/>
      </rPr>
      <t>2</t>
    </r>
    <r>
      <rPr>
        <sz val="12"/>
        <color theme="1"/>
        <rFont val="Arial"/>
        <family val="2"/>
      </rPr>
      <t>O</t>
    </r>
    <phoneticPr fontId="3"/>
  </si>
  <si>
    <r>
      <t>K</t>
    </r>
    <r>
      <rPr>
        <vertAlign val="subscript"/>
        <sz val="11"/>
        <rFont val="Arial"/>
        <family val="2"/>
      </rPr>
      <t>2</t>
    </r>
    <r>
      <rPr>
        <sz val="12"/>
        <color theme="1"/>
        <rFont val="Arial"/>
        <family val="2"/>
      </rPr>
      <t>O</t>
    </r>
    <phoneticPr fontId="3"/>
  </si>
  <si>
    <r>
      <t>Al</t>
    </r>
    <r>
      <rPr>
        <vertAlign val="subscript"/>
        <sz val="11"/>
        <rFont val="Arial"/>
        <family val="2"/>
      </rPr>
      <t>2</t>
    </r>
    <r>
      <rPr>
        <sz val="11"/>
        <color theme="1"/>
        <rFont val="Arial"/>
        <family val="2"/>
      </rPr>
      <t>O</t>
    </r>
    <r>
      <rPr>
        <vertAlign val="subscript"/>
        <sz val="11"/>
        <rFont val="Arial"/>
        <family val="2"/>
      </rPr>
      <t>3</t>
    </r>
    <phoneticPr fontId="3"/>
  </si>
  <si>
    <r>
      <t>Na</t>
    </r>
    <r>
      <rPr>
        <vertAlign val="subscript"/>
        <sz val="11"/>
        <rFont val="Arial"/>
        <family val="2"/>
      </rPr>
      <t>2</t>
    </r>
    <r>
      <rPr>
        <sz val="11"/>
        <color theme="1"/>
        <rFont val="Arial"/>
        <family val="2"/>
      </rPr>
      <t>O</t>
    </r>
    <phoneticPr fontId="3"/>
  </si>
  <si>
    <r>
      <t>K</t>
    </r>
    <r>
      <rPr>
        <vertAlign val="subscript"/>
        <sz val="11"/>
        <rFont val="Arial"/>
        <family val="2"/>
      </rPr>
      <t>2</t>
    </r>
    <r>
      <rPr>
        <sz val="11"/>
        <color theme="1"/>
        <rFont val="Arial"/>
        <family val="2"/>
      </rPr>
      <t>O</t>
    </r>
    <phoneticPr fontId="3"/>
  </si>
  <si>
    <t>Average</t>
    <phoneticPr fontId="3"/>
  </si>
  <si>
    <t>Locality: 970720-1 (36.71901N, 139.75142E)</t>
    <phoneticPr fontId="2"/>
  </si>
  <si>
    <t>Locality: 960702-1 (36.95393N, 189.89361E)</t>
    <phoneticPr fontId="2"/>
  </si>
  <si>
    <t>Yamamoto (2017)</t>
    <phoneticPr fontId="2"/>
  </si>
  <si>
    <t>Sample: MF102</t>
    <phoneticPr fontId="3"/>
  </si>
  <si>
    <t>Sample: KR202</t>
    <phoneticPr fontId="2"/>
  </si>
  <si>
    <t>Locality: 000925-1 (37.45755N, 140.37781E)</t>
    <phoneticPr fontId="2"/>
  </si>
  <si>
    <t>Sample: MF103</t>
    <phoneticPr fontId="2"/>
  </si>
  <si>
    <t>Sample: IM104</t>
    <rPh sb="8" eb="10">
      <t>サイシュ</t>
    </rPh>
    <rPh sb="10" eb="12">
      <t>チテン</t>
    </rPh>
    <phoneticPr fontId="3"/>
  </si>
  <si>
    <t>Sample: IM117</t>
    <phoneticPr fontId="2"/>
  </si>
  <si>
    <t>Sample: 131212-1-5</t>
    <phoneticPr fontId="2"/>
  </si>
  <si>
    <t>Sample: 131212-1-4</t>
    <phoneticPr fontId="2"/>
  </si>
  <si>
    <t>Sample: 131212-1-3</t>
    <phoneticPr fontId="3"/>
  </si>
  <si>
    <t>Aver. (*)</t>
    <phoneticPr fontId="3"/>
  </si>
  <si>
    <t>Sample: KR104</t>
    <rPh sb="8" eb="10">
      <t>サイシュ</t>
    </rPh>
    <rPh sb="10" eb="12">
      <t>チテン</t>
    </rPh>
    <phoneticPr fontId="3"/>
  </si>
  <si>
    <t>Locality: 000923-1 (37.34892N, 140.25980E)</t>
    <phoneticPr fontId="2"/>
  </si>
  <si>
    <r>
      <t>T</t>
    </r>
    <r>
      <rPr>
        <sz val="12"/>
        <color theme="1"/>
        <rFont val="Arial"/>
        <family val="2"/>
      </rPr>
      <t>G</t>
    </r>
    <phoneticPr fontId="3"/>
  </si>
  <si>
    <r>
      <rPr>
        <sz val="11"/>
        <rFont val="ＭＳ Ｐゴシック"/>
        <family val="3"/>
        <charset val="128"/>
      </rPr>
      <t>混合著しい</t>
    </r>
    <rPh sb="0" eb="2">
      <t>コンゴウ</t>
    </rPh>
    <rPh sb="2" eb="5">
      <t>イチジル</t>
    </rPh>
    <phoneticPr fontId="2"/>
  </si>
  <si>
    <r>
      <t>Ave. (</t>
    </r>
    <r>
      <rPr>
        <sz val="11"/>
        <color theme="1"/>
        <rFont val="Arial"/>
        <family val="2"/>
      </rPr>
      <t>*)</t>
    </r>
    <phoneticPr fontId="3"/>
  </si>
  <si>
    <t>Sample: IO-102</t>
    <phoneticPr fontId="3"/>
  </si>
  <si>
    <t>Locality: 030425-1 (36.95983N, 140.13869E)</t>
    <phoneticPr fontId="2"/>
  </si>
  <si>
    <t>Yamamoto (2013)</t>
    <phoneticPr fontId="2"/>
  </si>
  <si>
    <t>Locality: 131212-1 (37.15390N, 140.10574E)</t>
    <phoneticPr fontId="2"/>
  </si>
  <si>
    <t>Sample: Ag-KP</t>
    <phoneticPr fontId="2"/>
  </si>
  <si>
    <t>Locality: 050411-1 (36.60955N, 139.73396E)</t>
    <phoneticPr fontId="2"/>
  </si>
  <si>
    <t>Locality: 33 (Yamamoto, 2013)</t>
    <phoneticPr fontId="2"/>
  </si>
  <si>
    <t>Sample: As-YP</t>
    <phoneticPr fontId="2"/>
  </si>
  <si>
    <t>*</t>
    <phoneticPr fontId="2"/>
  </si>
  <si>
    <t>Aver (*)</t>
    <phoneticPr fontId="3"/>
  </si>
  <si>
    <t>S.D (*)</t>
    <phoneticPr fontId="3"/>
  </si>
  <si>
    <t>Ag-MzP7</t>
    <phoneticPr fontId="2"/>
  </si>
  <si>
    <t>Sample: MzP7-03</t>
    <phoneticPr fontId="2"/>
  </si>
  <si>
    <t>Locality: 940911-1 (37.22054N, 139.86421E)</t>
    <phoneticPr fontId="3"/>
  </si>
  <si>
    <t>Yamamoto (unpublish)</t>
    <phoneticPr fontId="3"/>
  </si>
  <si>
    <t>Sample: IO-101</t>
    <phoneticPr fontId="2"/>
  </si>
  <si>
    <t>Sample: Nm-NK</t>
    <phoneticPr fontId="3"/>
  </si>
  <si>
    <t>Sample: Tk-UH</t>
    <phoneticPr fontId="2"/>
  </si>
  <si>
    <t>Locality: 960702-3 (36.96169N, 139.80648E)</t>
    <phoneticPr fontId="3"/>
  </si>
  <si>
    <t>Anerage</t>
    <phoneticPr fontId="3"/>
  </si>
  <si>
    <t>Iiji-Takatsue</t>
    <phoneticPr fontId="2"/>
  </si>
  <si>
    <t>Sample: 923-3-1</t>
    <phoneticPr fontId="2"/>
  </si>
  <si>
    <t>Locality: 960923-3 (37.10762N, 139.61659E)</t>
    <phoneticPr fontId="2"/>
  </si>
  <si>
    <t>Sample: 110715-2</t>
    <phoneticPr fontId="2"/>
  </si>
  <si>
    <t>+</t>
    <phoneticPr fontId="2"/>
  </si>
  <si>
    <t>Aver (+)</t>
    <phoneticPr fontId="3"/>
  </si>
  <si>
    <t>S.D (+)</t>
    <phoneticPr fontId="3"/>
  </si>
  <si>
    <t>Hw-TG</t>
    <phoneticPr fontId="2"/>
  </si>
  <si>
    <t>Sample: 950605-3</t>
    <phoneticPr fontId="2"/>
  </si>
  <si>
    <t>Locality: 950605-3 (36.99333N, 140.03383E)</t>
    <phoneticPr fontId="3"/>
  </si>
  <si>
    <t>Locality: 960629-2 (36.99333N, 140.03383E)</t>
    <phoneticPr fontId="3"/>
  </si>
  <si>
    <t>Sample: KT103</t>
    <phoneticPr fontId="2"/>
  </si>
  <si>
    <t>Sample: 030426-1</t>
    <phoneticPr fontId="2"/>
  </si>
  <si>
    <t>Locality: 030425-2 (36.93637N, 140.14087E)</t>
    <phoneticPr fontId="3"/>
  </si>
  <si>
    <t>Locality: 030426-1 (36.87042N, 140.03366E)</t>
    <phoneticPr fontId="3"/>
  </si>
  <si>
    <t>Shiobara-0tawara</t>
    <phoneticPr fontId="2"/>
  </si>
  <si>
    <t>Shiobara-0tawara (reworked)</t>
    <phoneticPr fontId="2"/>
  </si>
  <si>
    <t>Takahara-Tomuroyama 2</t>
    <phoneticPr fontId="2"/>
  </si>
  <si>
    <t>Hiuchigatake-Nanairi</t>
    <phoneticPr fontId="3"/>
  </si>
  <si>
    <t>Sample: Hu-NN</t>
    <phoneticPr fontId="3"/>
  </si>
  <si>
    <t>Locality: 960924-1 (36.98486N, 139.33741E)</t>
    <phoneticPr fontId="2"/>
  </si>
  <si>
    <t>Akagi-Mizunuma 7</t>
    <phoneticPr fontId="2"/>
  </si>
  <si>
    <t>Numazawa-Shibahara</t>
    <phoneticPr fontId="2"/>
  </si>
  <si>
    <t>Nasu-Kawatani</t>
    <phoneticPr fontId="3"/>
  </si>
  <si>
    <t>Ontake-1</t>
    <phoneticPr fontId="2"/>
  </si>
  <si>
    <t>Daisen-Kurayoshi</t>
    <phoneticPr fontId="3"/>
  </si>
  <si>
    <t>Numazawa-Mizunuma</t>
    <phoneticPr fontId="3"/>
  </si>
  <si>
    <t>Asama-Itahana-Brown</t>
    <phoneticPr fontId="3"/>
  </si>
  <si>
    <t>Akagi-Kanuma</t>
    <phoneticPr fontId="3"/>
  </si>
  <si>
    <t>Asama-Itahana-Yellow</t>
    <phoneticPr fontId="3"/>
  </si>
  <si>
    <t>Numazawa-Numazawako</t>
    <phoneticPr fontId="2"/>
  </si>
  <si>
    <t>Takahara-Uenohara</t>
    <phoneticPr fontId="2"/>
  </si>
  <si>
    <t>Akagi-Origuchihara</t>
    <phoneticPr fontId="2"/>
  </si>
  <si>
    <t>Sample: 131212-1-1 (OrP)</t>
    <phoneticPr fontId="2"/>
  </si>
  <si>
    <t>Yamamoto (2016)</t>
    <phoneticPr fontId="2"/>
  </si>
  <si>
    <t>point No.</t>
  </si>
  <si>
    <t>Ave.</t>
  </si>
  <si>
    <t>S.D.</t>
  </si>
  <si>
    <t>FeO</t>
  </si>
  <si>
    <t>MnO</t>
  </si>
  <si>
    <t>MgO</t>
  </si>
  <si>
    <t>CaO</t>
  </si>
  <si>
    <t>Total</t>
  </si>
  <si>
    <r>
      <t>SiO</t>
    </r>
    <r>
      <rPr>
        <vertAlign val="subscript"/>
        <sz val="11"/>
        <rFont val="Arial"/>
        <family val="2"/>
      </rPr>
      <t>2</t>
    </r>
  </si>
  <si>
    <r>
      <t>TiO</t>
    </r>
    <r>
      <rPr>
        <vertAlign val="subscript"/>
        <sz val="11"/>
        <rFont val="Arial"/>
        <family val="2"/>
      </rPr>
      <t>2</t>
    </r>
  </si>
  <si>
    <r>
      <t>Al</t>
    </r>
    <r>
      <rPr>
        <vertAlign val="subscript"/>
        <sz val="11"/>
        <rFont val="Arial"/>
        <family val="2"/>
      </rPr>
      <t>2</t>
    </r>
    <r>
      <rPr>
        <sz val="11"/>
        <color rgb="FF000000"/>
        <rFont val="Arial"/>
        <family val="2"/>
      </rPr>
      <t>O</t>
    </r>
    <r>
      <rPr>
        <vertAlign val="subscript"/>
        <sz val="11"/>
        <rFont val="Arial"/>
        <family val="2"/>
      </rPr>
      <t>3</t>
    </r>
  </si>
  <si>
    <r>
      <t>Na</t>
    </r>
    <r>
      <rPr>
        <vertAlign val="subscript"/>
        <sz val="11"/>
        <rFont val="Arial"/>
        <family val="2"/>
      </rPr>
      <t>2</t>
    </r>
    <r>
      <rPr>
        <sz val="11"/>
        <color rgb="FF000000"/>
        <rFont val="Arial"/>
        <family val="2"/>
      </rPr>
      <t>O</t>
    </r>
  </si>
  <si>
    <r>
      <t>K</t>
    </r>
    <r>
      <rPr>
        <vertAlign val="subscript"/>
        <sz val="11"/>
        <rFont val="Arial"/>
        <family val="2"/>
      </rPr>
      <t>2</t>
    </r>
    <r>
      <rPr>
        <sz val="11"/>
        <color rgb="FF000000"/>
        <rFont val="Arial"/>
        <family val="2"/>
      </rPr>
      <t>O</t>
    </r>
  </si>
  <si>
    <t>Akagi-Mizunuma 9-10</t>
    <phoneticPr fontId="2"/>
  </si>
  <si>
    <t>Sample: KN101</t>
    <phoneticPr fontId="2"/>
  </si>
  <si>
    <t>Locality: 05411-1 (36.60955N, 139.73396E)</t>
    <phoneticPr fontId="2"/>
  </si>
  <si>
    <t>Akagi-Mizunuma 8</t>
    <phoneticPr fontId="2"/>
  </si>
  <si>
    <t>Sample: KN102</t>
    <phoneticPr fontId="2"/>
  </si>
  <si>
    <t>Akagi-Mizunuma 6</t>
    <phoneticPr fontId="2"/>
  </si>
  <si>
    <t>Sample: KN104</t>
    <phoneticPr fontId="2"/>
  </si>
  <si>
    <t>Sample: MzP7-02</t>
    <phoneticPr fontId="2"/>
  </si>
  <si>
    <t>Locality: 940527-2 (36.99705N, 140.08667E)</t>
    <phoneticPr fontId="3"/>
  </si>
  <si>
    <t>Yamamoto (2016)</t>
    <phoneticPr fontId="3"/>
  </si>
  <si>
    <t>Sample: MzP7-01</t>
    <phoneticPr fontId="2"/>
  </si>
  <si>
    <t>Locality: 970721-4 (36.79868N, 139.86616E)</t>
    <phoneticPr fontId="3"/>
  </si>
  <si>
    <t>Hiuchigatake-Tagashira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</si>
</sst>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15" x14ac:knownFonts="1"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vertAlign val="subscript"/>
      <sz val="11"/>
      <name val="ＭＳ Ｐゴシック"/>
      <family val="3"/>
      <charset val="128"/>
    </font>
    <font>
      <sz val="12"/>
      <color theme="1"/>
      <name val="Arial"/>
      <family val="2"/>
    </font>
    <font>
      <sz val="11"/>
      <name val="Arial"/>
      <family val="2"/>
    </font>
    <font>
      <vertAlign val="subscript"/>
      <sz val="11"/>
      <name val="Arial"/>
      <family val="2"/>
    </font>
    <font>
      <sz val="11"/>
      <color theme="1"/>
      <name val="Arial"/>
      <family val="2"/>
    </font>
    <font>
      <strike/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>
      <alignment vertical="center"/>
    </xf>
  </cellStyleXfs>
  <cellXfs count="77">
    <xf numFmtId="0" fontId="0" fillId="0" borderId="0" xfId="0"/>
    <xf numFmtId="0" fontId="0" fillId="0" borderId="0" xfId="1" applyFont="1"/>
    <xf numFmtId="0" fontId="1" fillId="0" borderId="0" xfId="1"/>
    <xf numFmtId="0" fontId="1" fillId="0" borderId="1" xfId="1" applyBorder="1"/>
    <xf numFmtId="0" fontId="1" fillId="0" borderId="1" xfId="1" applyFont="1" applyBorder="1" applyAlignment="1">
      <alignment horizontal="right"/>
    </xf>
    <xf numFmtId="176" fontId="1" fillId="0" borderId="0" xfId="1" applyNumberFormat="1"/>
    <xf numFmtId="176" fontId="1" fillId="0" borderId="1" xfId="1" applyNumberFormat="1" applyBorder="1"/>
    <xf numFmtId="0" fontId="1" fillId="0" borderId="1" xfId="1" applyBorder="1" applyAlignment="1">
      <alignment horizontal="right"/>
    </xf>
    <xf numFmtId="177" fontId="1" fillId="0" borderId="1" xfId="1" applyNumberFormat="1" applyBorder="1"/>
    <xf numFmtId="177" fontId="1" fillId="0" borderId="0" xfId="1" applyNumberFormat="1"/>
    <xf numFmtId="0" fontId="1" fillId="0" borderId="0" xfId="1" applyAlignment="1">
      <alignment horizontal="right"/>
    </xf>
    <xf numFmtId="0" fontId="0" fillId="0" borderId="1" xfId="0" applyBorder="1"/>
    <xf numFmtId="176" fontId="0" fillId="0" borderId="0" xfId="0" applyNumberFormat="1"/>
    <xf numFmtId="176" fontId="0" fillId="0" borderId="1" xfId="0" applyNumberFormat="1" applyBorder="1"/>
    <xf numFmtId="0" fontId="5" fillId="0" borderId="0" xfId="0" applyFont="1"/>
    <xf numFmtId="0" fontId="6" fillId="0" borderId="0" xfId="1" applyFont="1"/>
    <xf numFmtId="0" fontId="5" fillId="0" borderId="0" xfId="1" applyFont="1"/>
    <xf numFmtId="0" fontId="6" fillId="0" borderId="1" xfId="1" applyFont="1" applyBorder="1"/>
    <xf numFmtId="0" fontId="6" fillId="0" borderId="1" xfId="1" applyFont="1" applyBorder="1" applyAlignment="1">
      <alignment horizontal="right"/>
    </xf>
    <xf numFmtId="176" fontId="6" fillId="0" borderId="0" xfId="1" applyNumberFormat="1" applyFont="1"/>
    <xf numFmtId="177" fontId="6" fillId="0" borderId="0" xfId="1" applyNumberFormat="1" applyFont="1"/>
    <xf numFmtId="176" fontId="6" fillId="0" borderId="1" xfId="1" applyNumberFormat="1" applyFont="1" applyBorder="1"/>
    <xf numFmtId="177" fontId="6" fillId="0" borderId="1" xfId="1" applyNumberFormat="1" applyFont="1" applyBorder="1"/>
    <xf numFmtId="0" fontId="8" fillId="0" borderId="0" xfId="0" applyFont="1"/>
    <xf numFmtId="0" fontId="8" fillId="0" borderId="0" xfId="1" applyFont="1" applyFill="1"/>
    <xf numFmtId="0" fontId="8" fillId="0" borderId="0" xfId="1" applyFont="1"/>
    <xf numFmtId="0" fontId="6" fillId="0" borderId="0" xfId="1" applyFont="1" applyAlignment="1">
      <alignment horizontal="right"/>
    </xf>
    <xf numFmtId="0" fontId="9" fillId="0" borderId="0" xfId="1" applyFont="1"/>
    <xf numFmtId="0" fontId="6" fillId="0" borderId="0" xfId="1" applyFont="1" applyBorder="1" applyAlignment="1">
      <alignment horizontal="right"/>
    </xf>
    <xf numFmtId="176" fontId="6" fillId="0" borderId="0" xfId="1" applyNumberFormat="1" applyFont="1" applyBorder="1"/>
    <xf numFmtId="0" fontId="6" fillId="0" borderId="0" xfId="1" applyFont="1" applyBorder="1"/>
    <xf numFmtId="0" fontId="6" fillId="0" borderId="0" xfId="1" applyFont="1" applyAlignment="1"/>
    <xf numFmtId="0" fontId="5" fillId="0" borderId="0" xfId="1" applyFont="1" applyAlignment="1"/>
    <xf numFmtId="0" fontId="6" fillId="0" borderId="0" xfId="1" applyFont="1" applyAlignment="1">
      <alignment horizontal="center"/>
    </xf>
    <xf numFmtId="0" fontId="6" fillId="0" borderId="1" xfId="1" applyFont="1" applyBorder="1" applyAlignment="1">
      <alignment horizontal="center"/>
    </xf>
    <xf numFmtId="176" fontId="6" fillId="0" borderId="1" xfId="1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1" applyFont="1"/>
    <xf numFmtId="0" fontId="12" fillId="0" borderId="0" xfId="0" applyFont="1"/>
    <xf numFmtId="0" fontId="5" fillId="0" borderId="0" xfId="1" applyFont="1" applyFill="1"/>
    <xf numFmtId="176" fontId="0" fillId="0" borderId="2" xfId="0" applyNumberFormat="1" applyBorder="1"/>
    <xf numFmtId="176" fontId="1" fillId="0" borderId="2" xfId="1" applyNumberFormat="1" applyBorder="1"/>
    <xf numFmtId="0" fontId="8" fillId="0" borderId="0" xfId="0" applyFont="1" applyFill="1"/>
    <xf numFmtId="0" fontId="6" fillId="0" borderId="0" xfId="1" applyFont="1" applyFill="1"/>
    <xf numFmtId="0" fontId="6" fillId="0" borderId="1" xfId="1" applyFont="1" applyFill="1" applyBorder="1"/>
    <xf numFmtId="0" fontId="6" fillId="0" borderId="1" xfId="1" applyFont="1" applyFill="1" applyBorder="1" applyAlignment="1">
      <alignment horizontal="right"/>
    </xf>
    <xf numFmtId="176" fontId="6" fillId="0" borderId="0" xfId="1" applyNumberFormat="1" applyFont="1" applyFill="1"/>
    <xf numFmtId="177" fontId="6" fillId="0" borderId="0" xfId="1" applyNumberFormat="1" applyFont="1" applyFill="1"/>
    <xf numFmtId="176" fontId="6" fillId="0" borderId="1" xfId="1" applyNumberFormat="1" applyFont="1" applyFill="1" applyBorder="1"/>
    <xf numFmtId="177" fontId="6" fillId="0" borderId="1" xfId="1" applyNumberFormat="1" applyFont="1" applyFill="1" applyBorder="1"/>
    <xf numFmtId="0" fontId="8" fillId="0" borderId="0" xfId="1" applyFont="1" applyFill="1" applyAlignment="1">
      <alignment horizontal="center"/>
    </xf>
    <xf numFmtId="0" fontId="5" fillId="0" borderId="0" xfId="0" applyFont="1" applyFill="1"/>
    <xf numFmtId="0" fontId="13" fillId="0" borderId="0" xfId="0" applyFont="1" applyFill="1"/>
    <xf numFmtId="0" fontId="6" fillId="0" borderId="0" xfId="1" applyFont="1" applyFill="1" applyAlignment="1">
      <alignment horizontal="center"/>
    </xf>
    <xf numFmtId="0" fontId="6" fillId="0" borderId="0" xfId="1" applyFont="1" applyFill="1" applyAlignment="1"/>
    <xf numFmtId="0" fontId="6" fillId="0" borderId="0" xfId="3" applyFont="1" applyAlignment="1">
      <alignment vertical="center" wrapText="1"/>
    </xf>
    <xf numFmtId="0" fontId="10" fillId="0" borderId="0" xfId="1" applyFont="1" applyFill="1"/>
    <xf numFmtId="0" fontId="12" fillId="0" borderId="0" xfId="1" applyFont="1" applyFill="1"/>
    <xf numFmtId="0" fontId="6" fillId="0" borderId="0" xfId="1" applyFont="1" applyFill="1" applyAlignment="1">
      <alignment horizontal="right"/>
    </xf>
    <xf numFmtId="0" fontId="13" fillId="0" borderId="0" xfId="1" applyFont="1" applyFill="1"/>
    <xf numFmtId="0" fontId="11" fillId="0" borderId="0" xfId="1" applyFont="1" applyFill="1"/>
    <xf numFmtId="0" fontId="8" fillId="0" borderId="0" xfId="1" applyFont="1" applyFill="1" applyBorder="1"/>
    <xf numFmtId="176" fontId="13" fillId="0" borderId="0" xfId="0" applyNumberFormat="1" applyFont="1" applyFill="1" applyBorder="1" applyAlignment="1">
      <alignment vertical="center"/>
    </xf>
    <xf numFmtId="0" fontId="6" fillId="0" borderId="0" xfId="1" applyFont="1" applyFill="1" applyBorder="1"/>
    <xf numFmtId="0" fontId="8" fillId="0" borderId="0" xfId="0" applyFont="1" applyFill="1" applyBorder="1"/>
    <xf numFmtId="0" fontId="1" fillId="0" borderId="1" xfId="1" applyFont="1" applyFill="1" applyBorder="1" applyAlignment="1">
      <alignment horizontal="right"/>
    </xf>
    <xf numFmtId="176" fontId="6" fillId="0" borderId="0" xfId="1" applyNumberFormat="1" applyFont="1" applyFill="1" applyBorder="1"/>
    <xf numFmtId="177" fontId="6" fillId="0" borderId="0" xfId="1" applyNumberFormat="1" applyFont="1" applyFill="1" applyBorder="1"/>
    <xf numFmtId="0" fontId="13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176" fontId="6" fillId="0" borderId="0" xfId="0" applyNumberFormat="1" applyFont="1"/>
    <xf numFmtId="177" fontId="6" fillId="0" borderId="0" xfId="0" applyNumberFormat="1" applyFont="1"/>
    <xf numFmtId="176" fontId="6" fillId="0" borderId="1" xfId="0" applyNumberFormat="1" applyFont="1" applyBorder="1"/>
    <xf numFmtId="177" fontId="6" fillId="0" borderId="1" xfId="0" applyNumberFormat="1" applyFont="1" applyBorder="1"/>
  </cellXfs>
  <cellStyles count="4">
    <cellStyle name="標準" xfId="0" builtinId="0"/>
    <cellStyle name="標準 2" xfId="2" xr:uid="{00000000-0005-0000-0000-000001000000}"/>
    <cellStyle name="標準 3" xfId="3" xr:uid="{05925FD6-678C-464C-99BF-9CE17B8CAE5A}"/>
    <cellStyle name="標準_Hanshin-2009-Jan" xfId="1" xr:uid="{00000000-0005-0000-0000-000002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'Hu-TG'!$B$76:$P$76</c:f>
              <c:numCache>
                <c:formatCode>0.00_);[Red]\(0.00\)</c:formatCode>
                <c:ptCount val="15"/>
                <c:pt idx="0">
                  <c:v>75.502933780385561</c:v>
                </c:pt>
                <c:pt idx="1">
                  <c:v>77.553334020406069</c:v>
                </c:pt>
                <c:pt idx="2">
                  <c:v>77.720896897716798</c:v>
                </c:pt>
                <c:pt idx="3">
                  <c:v>74.701646090534979</c:v>
                </c:pt>
                <c:pt idx="4">
                  <c:v>78.315854410857497</c:v>
                </c:pt>
                <c:pt idx="5">
                  <c:v>77.572443958447238</c:v>
                </c:pt>
                <c:pt idx="6">
                  <c:v>69.674678823041859</c:v>
                </c:pt>
                <c:pt idx="7">
                  <c:v>77.277553620726266</c:v>
                </c:pt>
                <c:pt idx="8">
                  <c:v>76.066053511705675</c:v>
                </c:pt>
                <c:pt idx="9">
                  <c:v>78.397429252617414</c:v>
                </c:pt>
                <c:pt idx="10">
                  <c:v>76.100238169203678</c:v>
                </c:pt>
                <c:pt idx="11">
                  <c:v>73.853452820242467</c:v>
                </c:pt>
                <c:pt idx="12">
                  <c:v>78.654244306418207</c:v>
                </c:pt>
                <c:pt idx="13">
                  <c:v>73.499160369437419</c:v>
                </c:pt>
                <c:pt idx="14">
                  <c:v>77.985972992777135</c:v>
                </c:pt>
              </c:numCache>
            </c:numRef>
          </c:xVal>
          <c:yVal>
            <c:numRef>
              <c:f>'Hu-TG'!$B$84:$P$84</c:f>
              <c:numCache>
                <c:formatCode>0.00_);[Red]\(0.00\)</c:formatCode>
                <c:ptCount val="15"/>
                <c:pt idx="0">
                  <c:v>3.6881810561609374</c:v>
                </c:pt>
                <c:pt idx="1">
                  <c:v>3.2876429970112335</c:v>
                </c:pt>
                <c:pt idx="2">
                  <c:v>4.0851848059793188</c:v>
                </c:pt>
                <c:pt idx="3">
                  <c:v>1.6975308641975306</c:v>
                </c:pt>
                <c:pt idx="4">
                  <c:v>4.2566317088217147</c:v>
                </c:pt>
                <c:pt idx="5">
                  <c:v>3.3132859486057953</c:v>
                </c:pt>
                <c:pt idx="6">
                  <c:v>2.1031910484873597</c:v>
                </c:pt>
                <c:pt idx="7">
                  <c:v>5.80802718199193</c:v>
                </c:pt>
                <c:pt idx="8">
                  <c:v>4.2328595317725748</c:v>
                </c:pt>
                <c:pt idx="9">
                  <c:v>4.1774644967347374</c:v>
                </c:pt>
                <c:pt idx="10">
                  <c:v>4.9704877291084184</c:v>
                </c:pt>
                <c:pt idx="11">
                  <c:v>1.6236162361623614</c:v>
                </c:pt>
                <c:pt idx="12">
                  <c:v>4.2132505175983432</c:v>
                </c:pt>
                <c:pt idx="13">
                  <c:v>1.500839630562552</c:v>
                </c:pt>
                <c:pt idx="14">
                  <c:v>4.0406155134512716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89-9646-8D95-56682DFAC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0781407"/>
        <c:axId val="1250783055"/>
      </c:scatterChart>
      <c:valAx>
        <c:axId val="1250781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0783055"/>
        <c:crosses val="autoZero"/>
        <c:crossBetween val="midCat"/>
      </c:valAx>
      <c:valAx>
        <c:axId val="1250783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0781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31750</xdr:colOff>
      <xdr:row>95</xdr:row>
      <xdr:rowOff>31750</xdr:rowOff>
    </xdr:from>
    <xdr:to>
      <xdr:col>15</xdr:col>
      <xdr:colOff>76200</xdr:colOff>
      <xdr:row>114</xdr:row>
      <xdr:rowOff>114300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7E03ED3-8B73-4849-8D0C-7C66E4CAD2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E00F9-D86A-0745-93AE-33B78EBF3480}">
  <dimension ref="A1:U111"/>
  <sheetViews>
    <sheetView topLeftCell="A79" workbookViewId="0">
      <selection activeCell="A85" sqref="A85"/>
    </sheetView>
  </sheetViews>
  <sheetFormatPr defaultColWidth="10.875" defaultRowHeight="14.25" x14ac:dyDescent="0.2"/>
  <cols>
    <col min="1" max="16384" width="10.875" style="42"/>
  </cols>
  <sheetData>
    <row r="1" spans="1:19" ht="15" x14ac:dyDescent="0.25">
      <c r="A1" s="52" t="s">
        <v>110</v>
      </c>
    </row>
    <row r="2" spans="1:19" x14ac:dyDescent="0.2">
      <c r="A2" s="42" t="s">
        <v>103</v>
      </c>
    </row>
    <row r="3" spans="1:19" x14ac:dyDescent="0.2">
      <c r="A3" s="43" t="s">
        <v>104</v>
      </c>
      <c r="B3" s="24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</row>
    <row r="4" spans="1:19" x14ac:dyDescent="0.2">
      <c r="A4" s="43" t="s">
        <v>89</v>
      </c>
      <c r="B4" s="24"/>
      <c r="C4" s="43"/>
      <c r="D4" s="43"/>
      <c r="E4" s="43"/>
      <c r="F4" s="43"/>
      <c r="G4" s="43"/>
      <c r="H4" s="43"/>
      <c r="I4" s="43" t="s">
        <v>0</v>
      </c>
      <c r="J4" s="43"/>
      <c r="K4" s="43"/>
      <c r="L4" s="43"/>
      <c r="M4" s="43" t="s">
        <v>0</v>
      </c>
      <c r="N4" s="43"/>
      <c r="O4" s="43"/>
      <c r="P4" s="43"/>
      <c r="Q4" s="43"/>
      <c r="R4" s="43"/>
      <c r="S4" s="43"/>
    </row>
    <row r="5" spans="1:19" x14ac:dyDescent="0.2">
      <c r="A5" s="44" t="s">
        <v>1</v>
      </c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N5" s="44">
        <v>13</v>
      </c>
      <c r="O5" s="44">
        <v>14</v>
      </c>
      <c r="P5" s="44">
        <v>15</v>
      </c>
      <c r="Q5" s="44"/>
      <c r="R5" s="45" t="s">
        <v>56</v>
      </c>
      <c r="S5" s="45" t="s">
        <v>36</v>
      </c>
    </row>
    <row r="6" spans="1:19" ht="18.75" x14ac:dyDescent="0.35">
      <c r="A6" s="43" t="s">
        <v>48</v>
      </c>
      <c r="B6" s="46">
        <v>73.42</v>
      </c>
      <c r="C6" s="46">
        <v>74.62</v>
      </c>
      <c r="D6" s="46">
        <v>73.87</v>
      </c>
      <c r="E6" s="46">
        <v>73.069999999999993</v>
      </c>
      <c r="F6" s="46">
        <v>73.66</v>
      </c>
      <c r="G6" s="46">
        <v>73.650000000000006</v>
      </c>
      <c r="H6" s="46">
        <v>74.41</v>
      </c>
      <c r="I6" s="46">
        <v>73.8</v>
      </c>
      <c r="J6" s="46">
        <v>73.61</v>
      </c>
      <c r="K6" s="46">
        <v>73.84</v>
      </c>
      <c r="L6" s="46">
        <v>74.27</v>
      </c>
      <c r="M6" s="46">
        <v>74.2</v>
      </c>
      <c r="N6" s="46">
        <v>73.78</v>
      </c>
      <c r="O6" s="46">
        <v>73.319999999999993</v>
      </c>
      <c r="P6" s="46">
        <v>73.67</v>
      </c>
      <c r="Q6" s="43" t="s">
        <v>48</v>
      </c>
      <c r="R6" s="47">
        <f t="shared" ref="R6:R14" si="0">AVERAGE(B6:P6)</f>
        <v>73.812666666666672</v>
      </c>
      <c r="S6" s="47">
        <f t="shared" ref="S6:S14" si="1">STDEV(B6:P6)</f>
        <v>0.41684986448817607</v>
      </c>
    </row>
    <row r="7" spans="1:19" ht="18.75" x14ac:dyDescent="0.35">
      <c r="A7" s="43" t="s">
        <v>49</v>
      </c>
      <c r="B7" s="46">
        <v>0.27</v>
      </c>
      <c r="C7" s="46">
        <v>0.16</v>
      </c>
      <c r="D7" s="46">
        <v>0.35</v>
      </c>
      <c r="E7" s="46">
        <v>0.3</v>
      </c>
      <c r="F7" s="46">
        <v>0.28999999999999998</v>
      </c>
      <c r="G7" s="46">
        <v>0.32</v>
      </c>
      <c r="H7" s="46">
        <v>0.22</v>
      </c>
      <c r="I7" s="46">
        <v>0.26</v>
      </c>
      <c r="J7" s="46">
        <v>0.32</v>
      </c>
      <c r="K7" s="46">
        <v>0.27</v>
      </c>
      <c r="L7" s="46">
        <v>0.37</v>
      </c>
      <c r="M7" s="46">
        <v>0.28999999999999998</v>
      </c>
      <c r="N7" s="46">
        <v>0.32</v>
      </c>
      <c r="O7" s="46">
        <v>0.24</v>
      </c>
      <c r="P7" s="46">
        <v>0.21</v>
      </c>
      <c r="Q7" s="43" t="s">
        <v>49</v>
      </c>
      <c r="R7" s="47">
        <f t="shared" si="0"/>
        <v>0.27933333333333332</v>
      </c>
      <c r="S7" s="47">
        <f t="shared" si="1"/>
        <v>5.5737479909542934E-2</v>
      </c>
    </row>
    <row r="8" spans="1:19" ht="18.75" x14ac:dyDescent="0.35">
      <c r="A8" s="43" t="s">
        <v>53</v>
      </c>
      <c r="B8" s="46">
        <v>11.85</v>
      </c>
      <c r="C8" s="46">
        <v>12</v>
      </c>
      <c r="D8" s="46">
        <v>11.84</v>
      </c>
      <c r="E8" s="46">
        <v>11.7</v>
      </c>
      <c r="F8" s="46">
        <v>12.01</v>
      </c>
      <c r="G8" s="46">
        <v>11.87</v>
      </c>
      <c r="H8" s="46">
        <v>12.06</v>
      </c>
      <c r="I8" s="46">
        <v>11.95</v>
      </c>
      <c r="J8" s="46">
        <v>11.87</v>
      </c>
      <c r="K8" s="46">
        <v>11.84</v>
      </c>
      <c r="L8" s="46">
        <v>12.03</v>
      </c>
      <c r="M8" s="46">
        <v>11.9</v>
      </c>
      <c r="N8" s="46">
        <v>11.76</v>
      </c>
      <c r="O8" s="46">
        <v>11.79</v>
      </c>
      <c r="P8" s="46">
        <v>11.79</v>
      </c>
      <c r="Q8" s="43" t="s">
        <v>53</v>
      </c>
      <c r="R8" s="47">
        <f t="shared" si="0"/>
        <v>11.883999999999999</v>
      </c>
      <c r="S8" s="47">
        <f t="shared" si="1"/>
        <v>0.10642233922308948</v>
      </c>
    </row>
    <row r="9" spans="1:19" x14ac:dyDescent="0.2">
      <c r="A9" s="43" t="s">
        <v>5</v>
      </c>
      <c r="B9" s="46">
        <v>1.31</v>
      </c>
      <c r="C9" s="46">
        <v>0.97</v>
      </c>
      <c r="D9" s="46">
        <v>1.31</v>
      </c>
      <c r="E9" s="46">
        <v>1.1200000000000001</v>
      </c>
      <c r="F9" s="46">
        <v>1.5</v>
      </c>
      <c r="G9" s="46">
        <v>1.66</v>
      </c>
      <c r="H9" s="46">
        <v>1.37</v>
      </c>
      <c r="I9" s="46">
        <v>1.61</v>
      </c>
      <c r="J9" s="46">
        <v>1.23</v>
      </c>
      <c r="K9" s="46">
        <v>1</v>
      </c>
      <c r="L9" s="46">
        <v>1.5</v>
      </c>
      <c r="M9" s="46">
        <v>1.37</v>
      </c>
      <c r="N9" s="46">
        <v>1.33</v>
      </c>
      <c r="O9" s="46">
        <v>1.74</v>
      </c>
      <c r="P9" s="46">
        <v>1.75</v>
      </c>
      <c r="Q9" s="43" t="s">
        <v>5</v>
      </c>
      <c r="R9" s="47">
        <f t="shared" si="0"/>
        <v>1.3846666666666667</v>
      </c>
      <c r="S9" s="47">
        <f t="shared" si="1"/>
        <v>0.2451491285689085</v>
      </c>
    </row>
    <row r="10" spans="1:19" x14ac:dyDescent="0.2">
      <c r="A10" s="43" t="s">
        <v>7</v>
      </c>
      <c r="B10" s="46">
        <v>0.12</v>
      </c>
      <c r="C10" s="46">
        <v>0.2</v>
      </c>
      <c r="D10" s="46">
        <v>7.0000000000000007E-2</v>
      </c>
      <c r="E10" s="46">
        <v>7.0000000000000007E-2</v>
      </c>
      <c r="F10" s="46">
        <v>0.04</v>
      </c>
      <c r="G10" s="46">
        <v>0.14000000000000001</v>
      </c>
      <c r="H10" s="46">
        <v>0.06</v>
      </c>
      <c r="I10" s="46">
        <v>7.0000000000000007E-2</v>
      </c>
      <c r="J10" s="46">
        <v>0.12</v>
      </c>
      <c r="K10" s="46">
        <v>0.08</v>
      </c>
      <c r="L10" s="46">
        <v>0</v>
      </c>
      <c r="M10" s="46">
        <v>0.1</v>
      </c>
      <c r="N10" s="46">
        <v>0.16</v>
      </c>
      <c r="O10" s="46">
        <v>7.0000000000000007E-2</v>
      </c>
      <c r="P10" s="46">
        <v>0.11</v>
      </c>
      <c r="Q10" s="43" t="s">
        <v>7</v>
      </c>
      <c r="R10" s="47">
        <f t="shared" si="0"/>
        <v>9.4000000000000014E-2</v>
      </c>
      <c r="S10" s="47">
        <f t="shared" si="1"/>
        <v>4.9828276539101206E-2</v>
      </c>
    </row>
    <row r="11" spans="1:19" x14ac:dyDescent="0.2">
      <c r="A11" s="43" t="s">
        <v>8</v>
      </c>
      <c r="B11" s="46">
        <v>0.3</v>
      </c>
      <c r="C11" s="46">
        <v>0.25</v>
      </c>
      <c r="D11" s="46">
        <v>0.28000000000000003</v>
      </c>
      <c r="E11" s="46">
        <v>0.3</v>
      </c>
      <c r="F11" s="46">
        <v>0.32</v>
      </c>
      <c r="G11" s="46">
        <v>0.3</v>
      </c>
      <c r="H11" s="46">
        <v>0.27</v>
      </c>
      <c r="I11" s="46">
        <v>0.28999999999999998</v>
      </c>
      <c r="J11" s="46">
        <v>0.28000000000000003</v>
      </c>
      <c r="K11" s="46">
        <v>0.26</v>
      </c>
      <c r="L11" s="46">
        <v>0.28999999999999998</v>
      </c>
      <c r="M11" s="46">
        <v>0.3</v>
      </c>
      <c r="N11" s="46">
        <v>0.28999999999999998</v>
      </c>
      <c r="O11" s="46">
        <v>0.32</v>
      </c>
      <c r="P11" s="46">
        <v>0.36</v>
      </c>
      <c r="Q11" s="43" t="s">
        <v>8</v>
      </c>
      <c r="R11" s="47">
        <f t="shared" si="0"/>
        <v>0.29400000000000009</v>
      </c>
      <c r="S11" s="47">
        <f t="shared" si="1"/>
        <v>2.6672618383439057E-2</v>
      </c>
    </row>
    <row r="12" spans="1:19" x14ac:dyDescent="0.2">
      <c r="A12" s="43" t="s">
        <v>9</v>
      </c>
      <c r="B12" s="46">
        <v>1.97</v>
      </c>
      <c r="C12" s="46">
        <v>1.86</v>
      </c>
      <c r="D12" s="46">
        <v>1.88</v>
      </c>
      <c r="E12" s="46">
        <v>1.92</v>
      </c>
      <c r="F12" s="46">
        <v>1.95</v>
      </c>
      <c r="G12" s="46">
        <v>2.0099999999999998</v>
      </c>
      <c r="H12" s="46">
        <v>1.92</v>
      </c>
      <c r="I12" s="46">
        <v>2.0099999999999998</v>
      </c>
      <c r="J12" s="46">
        <v>1.95</v>
      </c>
      <c r="K12" s="46">
        <v>1.81</v>
      </c>
      <c r="L12" s="46">
        <v>1.88</v>
      </c>
      <c r="M12" s="46">
        <v>1.97</v>
      </c>
      <c r="N12" s="46">
        <v>1.97</v>
      </c>
      <c r="O12" s="46">
        <v>2.04</v>
      </c>
      <c r="P12" s="46">
        <v>2.04</v>
      </c>
      <c r="Q12" s="43" t="s">
        <v>9</v>
      </c>
      <c r="R12" s="47">
        <f t="shared" si="0"/>
        <v>1.9453333333333329</v>
      </c>
      <c r="S12" s="47">
        <f t="shared" si="1"/>
        <v>6.7386589028918628E-2</v>
      </c>
    </row>
    <row r="13" spans="1:19" ht="18.75" x14ac:dyDescent="0.35">
      <c r="A13" s="43" t="s">
        <v>54</v>
      </c>
      <c r="B13" s="46">
        <v>3.33</v>
      </c>
      <c r="C13" s="46">
        <v>3.39</v>
      </c>
      <c r="D13" s="46">
        <v>3.5</v>
      </c>
      <c r="E13" s="46">
        <v>3.39</v>
      </c>
      <c r="F13" s="46">
        <v>3.45</v>
      </c>
      <c r="G13" s="46">
        <v>3.23</v>
      </c>
      <c r="H13" s="46">
        <v>3.38</v>
      </c>
      <c r="I13" s="46">
        <v>3.33</v>
      </c>
      <c r="J13" s="46">
        <v>3.2</v>
      </c>
      <c r="K13" s="46">
        <v>3.31</v>
      </c>
      <c r="L13" s="46">
        <v>3.33</v>
      </c>
      <c r="M13" s="46">
        <v>3.25</v>
      </c>
      <c r="N13" s="46">
        <v>3.27</v>
      </c>
      <c r="O13" s="46">
        <v>3.36</v>
      </c>
      <c r="P13" s="46">
        <v>3.21</v>
      </c>
      <c r="Q13" s="43" t="s">
        <v>54</v>
      </c>
      <c r="R13" s="47">
        <f t="shared" si="0"/>
        <v>3.3286666666666664</v>
      </c>
      <c r="S13" s="47">
        <f t="shared" si="1"/>
        <v>8.6838657180730194E-2</v>
      </c>
    </row>
    <row r="14" spans="1:19" ht="18.75" x14ac:dyDescent="0.35">
      <c r="A14" s="43" t="s">
        <v>55</v>
      </c>
      <c r="B14" s="46">
        <v>2.44</v>
      </c>
      <c r="C14" s="46">
        <v>2.5499999999999998</v>
      </c>
      <c r="D14" s="46">
        <v>2.3199999999999998</v>
      </c>
      <c r="E14" s="46">
        <v>2.29</v>
      </c>
      <c r="F14" s="46">
        <v>2.2999999999999998</v>
      </c>
      <c r="G14" s="46">
        <v>2.38</v>
      </c>
      <c r="H14" s="46">
        <v>2.4</v>
      </c>
      <c r="I14" s="46">
        <v>2.31</v>
      </c>
      <c r="J14" s="46">
        <v>2.36</v>
      </c>
      <c r="K14" s="46">
        <v>2.52</v>
      </c>
      <c r="L14" s="46">
        <v>2.38</v>
      </c>
      <c r="M14" s="46">
        <v>2.35</v>
      </c>
      <c r="N14" s="46">
        <v>2.29</v>
      </c>
      <c r="O14" s="46">
        <v>2.29</v>
      </c>
      <c r="P14" s="46">
        <v>2.38</v>
      </c>
      <c r="Q14" s="43" t="s">
        <v>55</v>
      </c>
      <c r="R14" s="47">
        <f t="shared" si="0"/>
        <v>2.3706666666666667</v>
      </c>
      <c r="S14" s="47">
        <f t="shared" si="1"/>
        <v>8.0929128313134605E-2</v>
      </c>
    </row>
    <row r="15" spans="1:19" x14ac:dyDescent="0.2">
      <c r="A15" s="44" t="s">
        <v>13</v>
      </c>
      <c r="B15" s="48">
        <f t="shared" ref="B15:P15" si="2">SUM(B6:B14)</f>
        <v>95.009999999999991</v>
      </c>
      <c r="C15" s="48">
        <f t="shared" si="2"/>
        <v>96</v>
      </c>
      <c r="D15" s="48">
        <f t="shared" si="2"/>
        <v>95.419999999999987</v>
      </c>
      <c r="E15" s="48">
        <f t="shared" si="2"/>
        <v>94.16</v>
      </c>
      <c r="F15" s="48">
        <f t="shared" si="2"/>
        <v>95.52000000000001</v>
      </c>
      <c r="G15" s="48">
        <f t="shared" si="2"/>
        <v>95.56</v>
      </c>
      <c r="H15" s="48">
        <f t="shared" si="2"/>
        <v>96.09</v>
      </c>
      <c r="I15" s="48">
        <f t="shared" si="2"/>
        <v>95.63000000000001</v>
      </c>
      <c r="J15" s="48">
        <f t="shared" si="2"/>
        <v>94.940000000000012</v>
      </c>
      <c r="K15" s="48">
        <f t="shared" si="2"/>
        <v>94.93</v>
      </c>
      <c r="L15" s="48">
        <f t="shared" si="2"/>
        <v>96.05</v>
      </c>
      <c r="M15" s="48">
        <f t="shared" si="2"/>
        <v>95.73</v>
      </c>
      <c r="N15" s="48">
        <f t="shared" si="2"/>
        <v>95.17</v>
      </c>
      <c r="O15" s="48">
        <f t="shared" si="2"/>
        <v>95.169999999999987</v>
      </c>
      <c r="P15" s="48">
        <f t="shared" si="2"/>
        <v>95.519999999999982</v>
      </c>
      <c r="Q15" s="48"/>
      <c r="R15" s="49">
        <f>AVERAGE(B15:P15)</f>
        <v>95.393333333333345</v>
      </c>
      <c r="S15" s="49" t="s">
        <v>14</v>
      </c>
    </row>
    <row r="16" spans="1:19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</row>
    <row r="17" spans="1:19" x14ac:dyDescent="0.2">
      <c r="A17" s="44" t="s">
        <v>1</v>
      </c>
      <c r="B17" s="44" t="s">
        <v>14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5" t="s">
        <v>56</v>
      </c>
      <c r="S17" s="45" t="s">
        <v>36</v>
      </c>
    </row>
    <row r="18" spans="1:19" ht="18.75" x14ac:dyDescent="0.35">
      <c r="A18" s="43" t="s">
        <v>48</v>
      </c>
      <c r="B18" s="46">
        <f t="shared" ref="B18:P18" si="3">100/B15*B6</f>
        <v>77.27607620250501</v>
      </c>
      <c r="C18" s="46">
        <f t="shared" si="3"/>
        <v>77.729166666666671</v>
      </c>
      <c r="D18" s="46">
        <f t="shared" si="3"/>
        <v>77.415636134982208</v>
      </c>
      <c r="E18" s="46">
        <f t="shared" si="3"/>
        <v>77.601954120645701</v>
      </c>
      <c r="F18" s="46">
        <f t="shared" si="3"/>
        <v>77.114740368509203</v>
      </c>
      <c r="G18" s="46">
        <f t="shared" si="3"/>
        <v>77.071996651318557</v>
      </c>
      <c r="H18" s="46">
        <f t="shared" si="3"/>
        <v>77.437818711624516</v>
      </c>
      <c r="I18" s="46">
        <f t="shared" si="3"/>
        <v>77.172435428212907</v>
      </c>
      <c r="J18" s="46">
        <f t="shared" si="3"/>
        <v>77.533178849799853</v>
      </c>
      <c r="K18" s="46">
        <f t="shared" si="3"/>
        <v>77.783630043189731</v>
      </c>
      <c r="L18" s="46">
        <f t="shared" si="3"/>
        <v>77.324310255075474</v>
      </c>
      <c r="M18" s="46">
        <f t="shared" si="3"/>
        <v>77.509662592708651</v>
      </c>
      <c r="N18" s="46">
        <f t="shared" si="3"/>
        <v>77.524429967426713</v>
      </c>
      <c r="O18" s="46">
        <f t="shared" si="3"/>
        <v>77.041084375328353</v>
      </c>
      <c r="P18" s="46">
        <f t="shared" si="3"/>
        <v>77.125209380234523</v>
      </c>
      <c r="Q18" s="43" t="s">
        <v>48</v>
      </c>
      <c r="R18" s="46">
        <f t="shared" ref="R18:R26" si="4">AVERAGE(B18:P18)</f>
        <v>77.377421983215214</v>
      </c>
      <c r="S18" s="46">
        <f t="shared" ref="S18:S26" si="5">STDEV(B18:P18)</f>
        <v>0.23930598513297527</v>
      </c>
    </row>
    <row r="19" spans="1:19" ht="18.75" x14ac:dyDescent="0.35">
      <c r="A19" s="43" t="s">
        <v>49</v>
      </c>
      <c r="B19" s="46">
        <f t="shared" ref="B19:P19" si="6">100/B15*B7</f>
        <v>0.28418061256709826</v>
      </c>
      <c r="C19" s="46">
        <f t="shared" si="6"/>
        <v>0.16666666666666669</v>
      </c>
      <c r="D19" s="46">
        <f t="shared" si="6"/>
        <v>0.36679941312093906</v>
      </c>
      <c r="E19" s="46">
        <f t="shared" si="6"/>
        <v>0.31860662701784198</v>
      </c>
      <c r="F19" s="46">
        <f t="shared" si="6"/>
        <v>0.30360134003350081</v>
      </c>
      <c r="G19" s="46">
        <f t="shared" si="6"/>
        <v>0.33486814566764339</v>
      </c>
      <c r="H19" s="46">
        <f t="shared" si="6"/>
        <v>0.22895202414403165</v>
      </c>
      <c r="I19" s="46">
        <f t="shared" si="6"/>
        <v>0.27188120882568234</v>
      </c>
      <c r="J19" s="46">
        <f t="shared" si="6"/>
        <v>0.33705498209395401</v>
      </c>
      <c r="K19" s="46">
        <f t="shared" si="6"/>
        <v>0.28442009902033077</v>
      </c>
      <c r="L19" s="46">
        <f t="shared" si="6"/>
        <v>0.38521603331598125</v>
      </c>
      <c r="M19" s="46">
        <f t="shared" si="6"/>
        <v>0.30293533897419822</v>
      </c>
      <c r="N19" s="46">
        <f t="shared" si="6"/>
        <v>0.3362404118945046</v>
      </c>
      <c r="O19" s="46">
        <f t="shared" si="6"/>
        <v>0.25218030892087845</v>
      </c>
      <c r="P19" s="46">
        <f t="shared" si="6"/>
        <v>0.21984924623115579</v>
      </c>
      <c r="Q19" s="43" t="s">
        <v>49</v>
      </c>
      <c r="R19" s="46">
        <f t="shared" si="4"/>
        <v>0.29289683056629379</v>
      </c>
      <c r="S19" s="46">
        <f t="shared" si="5"/>
        <v>5.8588906459602824E-2</v>
      </c>
    </row>
    <row r="20" spans="1:19" ht="18.75" x14ac:dyDescent="0.35">
      <c r="A20" s="43" t="s">
        <v>53</v>
      </c>
      <c r="B20" s="46">
        <f t="shared" ref="B20:P20" si="7">100/B15*B8</f>
        <v>12.472371329333756</v>
      </c>
      <c r="C20" s="46">
        <f t="shared" si="7"/>
        <v>12.5</v>
      </c>
      <c r="D20" s="46">
        <f t="shared" si="7"/>
        <v>12.408300146719768</v>
      </c>
      <c r="E20" s="46">
        <f t="shared" si="7"/>
        <v>12.425658453695837</v>
      </c>
      <c r="F20" s="46">
        <f t="shared" si="7"/>
        <v>12.573283082077051</v>
      </c>
      <c r="G20" s="46">
        <f t="shared" si="7"/>
        <v>12.421515278359145</v>
      </c>
      <c r="H20" s="46">
        <f t="shared" si="7"/>
        <v>12.550733687168281</v>
      </c>
      <c r="I20" s="46">
        <f t="shared" si="7"/>
        <v>12.496078636411168</v>
      </c>
      <c r="J20" s="46">
        <f t="shared" si="7"/>
        <v>12.502633242047606</v>
      </c>
      <c r="K20" s="46">
        <f t="shared" si="7"/>
        <v>12.472348045928578</v>
      </c>
      <c r="L20" s="46">
        <f t="shared" si="7"/>
        <v>12.524726704841228</v>
      </c>
      <c r="M20" s="46">
        <f t="shared" si="7"/>
        <v>12.430794944113652</v>
      </c>
      <c r="N20" s="46">
        <f t="shared" si="7"/>
        <v>12.356835137123044</v>
      </c>
      <c r="O20" s="46">
        <f t="shared" si="7"/>
        <v>12.388357675738153</v>
      </c>
      <c r="P20" s="46">
        <f t="shared" si="7"/>
        <v>12.342964824120603</v>
      </c>
      <c r="Q20" s="43" t="s">
        <v>53</v>
      </c>
      <c r="R20" s="46">
        <f t="shared" si="4"/>
        <v>12.457773412511859</v>
      </c>
      <c r="S20" s="46">
        <f t="shared" si="5"/>
        <v>6.8590240167113667E-2</v>
      </c>
    </row>
    <row r="21" spans="1:19" x14ac:dyDescent="0.2">
      <c r="A21" s="43" t="s">
        <v>5</v>
      </c>
      <c r="B21" s="46">
        <f t="shared" ref="B21:P21" si="8">100/B15*B9</f>
        <v>1.3788022313440693</v>
      </c>
      <c r="C21" s="46">
        <f t="shared" si="8"/>
        <v>1.0104166666666667</v>
      </c>
      <c r="D21" s="46">
        <f t="shared" si="8"/>
        <v>1.3728778033955149</v>
      </c>
      <c r="E21" s="46">
        <f t="shared" si="8"/>
        <v>1.1894647408666101</v>
      </c>
      <c r="F21" s="46">
        <f t="shared" si="8"/>
        <v>1.5703517587939697</v>
      </c>
      <c r="G21" s="46">
        <f t="shared" si="8"/>
        <v>1.7371285056508998</v>
      </c>
      <c r="H21" s="46">
        <f t="shared" si="8"/>
        <v>1.4257466958060154</v>
      </c>
      <c r="I21" s="46">
        <f t="shared" si="8"/>
        <v>1.6835721008051867</v>
      </c>
      <c r="J21" s="46">
        <f t="shared" si="8"/>
        <v>1.2955550874236357</v>
      </c>
      <c r="K21" s="46">
        <f t="shared" si="8"/>
        <v>1.0534077741493733</v>
      </c>
      <c r="L21" s="46">
        <f t="shared" si="8"/>
        <v>1.5616866215512752</v>
      </c>
      <c r="M21" s="46">
        <f t="shared" si="8"/>
        <v>1.4311083254987986</v>
      </c>
      <c r="N21" s="46">
        <f t="shared" si="8"/>
        <v>1.3974992119365348</v>
      </c>
      <c r="O21" s="46">
        <f t="shared" si="8"/>
        <v>1.8283072396763687</v>
      </c>
      <c r="P21" s="46">
        <f t="shared" si="8"/>
        <v>1.8320770519262983</v>
      </c>
      <c r="Q21" s="43" t="s">
        <v>5</v>
      </c>
      <c r="R21" s="46">
        <f t="shared" si="4"/>
        <v>1.4512001210327476</v>
      </c>
      <c r="S21" s="46">
        <f t="shared" si="5"/>
        <v>0.25495152877176408</v>
      </c>
    </row>
    <row r="22" spans="1:19" x14ac:dyDescent="0.2">
      <c r="A22" s="43" t="s">
        <v>7</v>
      </c>
      <c r="B22" s="46">
        <f t="shared" ref="B22:P22" si="9">100/B15*B10</f>
        <v>0.12630249447426589</v>
      </c>
      <c r="C22" s="46">
        <f t="shared" si="9"/>
        <v>0.20833333333333337</v>
      </c>
      <c r="D22" s="46">
        <f t="shared" si="9"/>
        <v>7.3359882624187814E-2</v>
      </c>
      <c r="E22" s="46">
        <f t="shared" si="9"/>
        <v>7.4341546304163134E-2</v>
      </c>
      <c r="F22" s="46">
        <f t="shared" si="9"/>
        <v>4.1876046901172526E-2</v>
      </c>
      <c r="G22" s="46">
        <f t="shared" si="9"/>
        <v>0.14650481372959398</v>
      </c>
      <c r="H22" s="46">
        <f t="shared" si="9"/>
        <v>6.2441461130190445E-2</v>
      </c>
      <c r="I22" s="46">
        <f t="shared" si="9"/>
        <v>7.319878699152986E-2</v>
      </c>
      <c r="J22" s="46">
        <f t="shared" si="9"/>
        <v>0.12639561828523274</v>
      </c>
      <c r="K22" s="46">
        <f t="shared" si="9"/>
        <v>8.4272621931949857E-2</v>
      </c>
      <c r="L22" s="46">
        <f t="shared" si="9"/>
        <v>0</v>
      </c>
      <c r="M22" s="46">
        <f t="shared" si="9"/>
        <v>0.10446046171524077</v>
      </c>
      <c r="N22" s="46">
        <f t="shared" si="9"/>
        <v>0.1681202059472523</v>
      </c>
      <c r="O22" s="46">
        <f t="shared" si="9"/>
        <v>7.3552590101922888E-2</v>
      </c>
      <c r="P22" s="46">
        <f t="shared" si="9"/>
        <v>0.11515912897822447</v>
      </c>
      <c r="Q22" s="43" t="s">
        <v>7</v>
      </c>
      <c r="R22" s="46">
        <f t="shared" si="4"/>
        <v>9.8554599496550682E-2</v>
      </c>
      <c r="S22" s="46">
        <f t="shared" si="5"/>
        <v>5.2077064540507575E-2</v>
      </c>
    </row>
    <row r="23" spans="1:19" x14ac:dyDescent="0.2">
      <c r="A23" s="43" t="s">
        <v>8</v>
      </c>
      <c r="B23" s="46">
        <f t="shared" ref="B23:P23" si="10">100/B15*B11</f>
        <v>0.31575623618566473</v>
      </c>
      <c r="C23" s="46">
        <f t="shared" si="10"/>
        <v>0.26041666666666669</v>
      </c>
      <c r="D23" s="46">
        <f t="shared" si="10"/>
        <v>0.29343953049675126</v>
      </c>
      <c r="E23" s="46">
        <f t="shared" si="10"/>
        <v>0.31860662701784198</v>
      </c>
      <c r="F23" s="46">
        <f t="shared" si="10"/>
        <v>0.3350083752093802</v>
      </c>
      <c r="G23" s="46">
        <f t="shared" si="10"/>
        <v>0.31393888656341568</v>
      </c>
      <c r="H23" s="46">
        <f t="shared" si="10"/>
        <v>0.28098657508585706</v>
      </c>
      <c r="I23" s="46">
        <f t="shared" si="10"/>
        <v>0.30325211753633796</v>
      </c>
      <c r="J23" s="46">
        <f t="shared" si="10"/>
        <v>0.29492310933220978</v>
      </c>
      <c r="K23" s="46">
        <f t="shared" si="10"/>
        <v>0.27388602127883704</v>
      </c>
      <c r="L23" s="46">
        <f t="shared" si="10"/>
        <v>0.3019260801665799</v>
      </c>
      <c r="M23" s="46">
        <f t="shared" si="10"/>
        <v>0.31338138514572228</v>
      </c>
      <c r="N23" s="46">
        <f t="shared" si="10"/>
        <v>0.30471787327939476</v>
      </c>
      <c r="O23" s="46">
        <f t="shared" si="10"/>
        <v>0.3362404118945046</v>
      </c>
      <c r="P23" s="46">
        <f t="shared" si="10"/>
        <v>0.37688442211055279</v>
      </c>
      <c r="Q23" s="43" t="s">
        <v>8</v>
      </c>
      <c r="R23" s="46">
        <f t="shared" si="4"/>
        <v>0.30822428786464778</v>
      </c>
      <c r="S23" s="46">
        <f t="shared" si="5"/>
        <v>2.818187552541734E-2</v>
      </c>
    </row>
    <row r="24" spans="1:19" x14ac:dyDescent="0.2">
      <c r="A24" s="43" t="s">
        <v>9</v>
      </c>
      <c r="B24" s="46">
        <f t="shared" ref="B24:P24" si="11">100/B15*B12</f>
        <v>2.0734659509525315</v>
      </c>
      <c r="C24" s="46">
        <f t="shared" si="11"/>
        <v>1.9375000000000002</v>
      </c>
      <c r="D24" s="46">
        <f t="shared" si="11"/>
        <v>1.9702368476210441</v>
      </c>
      <c r="E24" s="46">
        <f t="shared" si="11"/>
        <v>2.0390824129141887</v>
      </c>
      <c r="F24" s="46">
        <f t="shared" si="11"/>
        <v>2.0414572864321605</v>
      </c>
      <c r="G24" s="46">
        <f t="shared" si="11"/>
        <v>2.1033905399748849</v>
      </c>
      <c r="H24" s="46">
        <f t="shared" si="11"/>
        <v>1.9981267561660943</v>
      </c>
      <c r="I24" s="46">
        <f t="shared" si="11"/>
        <v>2.1018508836139285</v>
      </c>
      <c r="J24" s="46">
        <f t="shared" si="11"/>
        <v>2.0539287971350322</v>
      </c>
      <c r="K24" s="46">
        <f t="shared" si="11"/>
        <v>1.9066680712103656</v>
      </c>
      <c r="L24" s="46">
        <f t="shared" si="11"/>
        <v>1.9573138990109318</v>
      </c>
      <c r="M24" s="46">
        <f t="shared" si="11"/>
        <v>2.0578710957902433</v>
      </c>
      <c r="N24" s="46">
        <f t="shared" si="11"/>
        <v>2.069980035725544</v>
      </c>
      <c r="O24" s="46">
        <f t="shared" si="11"/>
        <v>2.1435326258274667</v>
      </c>
      <c r="P24" s="46">
        <f t="shared" si="11"/>
        <v>2.1356783919597992</v>
      </c>
      <c r="Q24" s="43" t="s">
        <v>9</v>
      </c>
      <c r="R24" s="46">
        <f t="shared" si="4"/>
        <v>2.0393389062889478</v>
      </c>
      <c r="S24" s="46">
        <f t="shared" si="5"/>
        <v>7.1707108642157555E-2</v>
      </c>
    </row>
    <row r="25" spans="1:19" ht="18.75" x14ac:dyDescent="0.35">
      <c r="A25" s="43" t="s">
        <v>54</v>
      </c>
      <c r="B25" s="46">
        <f t="shared" ref="B25:P25" si="12">100/B15*B13</f>
        <v>3.5048942216608787</v>
      </c>
      <c r="C25" s="46">
        <f t="shared" si="12"/>
        <v>3.5312500000000004</v>
      </c>
      <c r="D25" s="46">
        <f t="shared" si="12"/>
        <v>3.6679941312093907</v>
      </c>
      <c r="E25" s="46">
        <f t="shared" si="12"/>
        <v>3.6002548853016143</v>
      </c>
      <c r="F25" s="46">
        <f t="shared" si="12"/>
        <v>3.6118090452261304</v>
      </c>
      <c r="G25" s="46">
        <f t="shared" si="12"/>
        <v>3.3800753453327754</v>
      </c>
      <c r="H25" s="46">
        <f t="shared" si="12"/>
        <v>3.517535643667395</v>
      </c>
      <c r="I25" s="46">
        <f t="shared" si="12"/>
        <v>3.4821708668827775</v>
      </c>
      <c r="J25" s="46">
        <f t="shared" si="12"/>
        <v>3.3705498209395404</v>
      </c>
      <c r="K25" s="46">
        <f t="shared" si="12"/>
        <v>3.4867797324344254</v>
      </c>
      <c r="L25" s="46">
        <f t="shared" si="12"/>
        <v>3.4669442998438313</v>
      </c>
      <c r="M25" s="46">
        <f t="shared" si="12"/>
        <v>3.3949650057453251</v>
      </c>
      <c r="N25" s="46">
        <f t="shared" si="12"/>
        <v>3.4359567090469687</v>
      </c>
      <c r="O25" s="46">
        <f t="shared" si="12"/>
        <v>3.5305243248922982</v>
      </c>
      <c r="P25" s="46">
        <f t="shared" si="12"/>
        <v>3.3605527638190957</v>
      </c>
      <c r="Q25" s="43" t="s">
        <v>54</v>
      </c>
      <c r="R25" s="46">
        <f t="shared" si="4"/>
        <v>3.4894837864001635</v>
      </c>
      <c r="S25" s="46">
        <f t="shared" si="5"/>
        <v>9.2063351585827208E-2</v>
      </c>
    </row>
    <row r="26" spans="1:19" ht="18.75" x14ac:dyDescent="0.35">
      <c r="A26" s="43" t="s">
        <v>55</v>
      </c>
      <c r="B26" s="46">
        <f t="shared" ref="B26:P26" si="13">100/B15*B14</f>
        <v>2.5681507209767398</v>
      </c>
      <c r="C26" s="46">
        <f t="shared" si="13"/>
        <v>2.65625</v>
      </c>
      <c r="D26" s="46">
        <f t="shared" si="13"/>
        <v>2.4313561098302245</v>
      </c>
      <c r="E26" s="46">
        <f t="shared" si="13"/>
        <v>2.4320305862361939</v>
      </c>
      <c r="F26" s="46">
        <f t="shared" si="13"/>
        <v>2.40787269681742</v>
      </c>
      <c r="G26" s="46">
        <f t="shared" si="13"/>
        <v>2.4905818334030974</v>
      </c>
      <c r="H26" s="46">
        <f t="shared" si="13"/>
        <v>2.4976584452076178</v>
      </c>
      <c r="I26" s="46">
        <f t="shared" si="13"/>
        <v>2.4155599707204853</v>
      </c>
      <c r="J26" s="46">
        <f t="shared" si="13"/>
        <v>2.4857804929429106</v>
      </c>
      <c r="K26" s="46">
        <f t="shared" si="13"/>
        <v>2.6545875908564205</v>
      </c>
      <c r="L26" s="46">
        <f t="shared" si="13"/>
        <v>2.4778761061946901</v>
      </c>
      <c r="M26" s="46">
        <f t="shared" si="13"/>
        <v>2.4548208503081583</v>
      </c>
      <c r="N26" s="46">
        <f t="shared" si="13"/>
        <v>2.4062204476200484</v>
      </c>
      <c r="O26" s="46">
        <f t="shared" si="13"/>
        <v>2.4062204476200484</v>
      </c>
      <c r="P26" s="46">
        <f t="shared" si="13"/>
        <v>2.4916247906197655</v>
      </c>
      <c r="Q26" s="43" t="s">
        <v>55</v>
      </c>
      <c r="R26" s="46">
        <f t="shared" si="4"/>
        <v>2.4851060726235885</v>
      </c>
      <c r="S26" s="46">
        <f t="shared" si="5"/>
        <v>8.2403280194179654E-2</v>
      </c>
    </row>
    <row r="27" spans="1:19" x14ac:dyDescent="0.2">
      <c r="A27" s="44" t="s">
        <v>13</v>
      </c>
      <c r="B27" s="48">
        <f t="shared" ref="B27:P27" si="14">100/B15*B15</f>
        <v>100.00000000000001</v>
      </c>
      <c r="C27" s="48">
        <f t="shared" si="14"/>
        <v>100</v>
      </c>
      <c r="D27" s="48">
        <f t="shared" si="14"/>
        <v>100</v>
      </c>
      <c r="E27" s="48">
        <f t="shared" si="14"/>
        <v>100</v>
      </c>
      <c r="F27" s="48">
        <f t="shared" si="14"/>
        <v>100</v>
      </c>
      <c r="G27" s="48">
        <f t="shared" si="14"/>
        <v>100</v>
      </c>
      <c r="H27" s="48">
        <f t="shared" si="14"/>
        <v>100.00000000000001</v>
      </c>
      <c r="I27" s="48">
        <f t="shared" si="14"/>
        <v>100.00000000000001</v>
      </c>
      <c r="J27" s="48">
        <f t="shared" si="14"/>
        <v>99.999999999999986</v>
      </c>
      <c r="K27" s="48">
        <f t="shared" si="14"/>
        <v>100.00000000000001</v>
      </c>
      <c r="L27" s="48">
        <f t="shared" si="14"/>
        <v>100</v>
      </c>
      <c r="M27" s="48">
        <f t="shared" si="14"/>
        <v>100</v>
      </c>
      <c r="N27" s="48">
        <f t="shared" si="14"/>
        <v>100.00000000000001</v>
      </c>
      <c r="O27" s="48">
        <f t="shared" si="14"/>
        <v>99.999999999999986</v>
      </c>
      <c r="P27" s="48">
        <f t="shared" si="14"/>
        <v>100</v>
      </c>
      <c r="Q27" s="48"/>
      <c r="R27" s="48">
        <f>SUM(R18:R26)</f>
        <v>100</v>
      </c>
      <c r="S27" s="44"/>
    </row>
    <row r="29" spans="1:19" ht="15" x14ac:dyDescent="0.25">
      <c r="A29" s="52" t="s">
        <v>110</v>
      </c>
    </row>
    <row r="30" spans="1:19" x14ac:dyDescent="0.2">
      <c r="A30" s="42" t="s">
        <v>106</v>
      </c>
    </row>
    <row r="31" spans="1:19" x14ac:dyDescent="0.2">
      <c r="A31" s="43" t="s">
        <v>105</v>
      </c>
      <c r="B31" s="24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</row>
    <row r="32" spans="1:19" x14ac:dyDescent="0.2">
      <c r="A32" s="43" t="s">
        <v>89</v>
      </c>
      <c r="B32" s="24"/>
      <c r="C32" s="43"/>
      <c r="D32" s="43"/>
      <c r="E32" s="43"/>
      <c r="F32" s="43"/>
      <c r="G32" s="43"/>
      <c r="H32" s="43"/>
      <c r="I32" s="43" t="s">
        <v>0</v>
      </c>
      <c r="J32" s="43"/>
      <c r="K32" s="43"/>
      <c r="L32" s="43"/>
      <c r="M32" s="43" t="s">
        <v>0</v>
      </c>
      <c r="N32" s="43"/>
      <c r="O32" s="43"/>
      <c r="P32" s="43"/>
      <c r="Q32" s="43"/>
      <c r="R32" s="43"/>
      <c r="S32" s="43"/>
    </row>
    <row r="33" spans="1:19" x14ac:dyDescent="0.2">
      <c r="A33" s="44" t="s">
        <v>1</v>
      </c>
      <c r="B33" s="44">
        <v>1</v>
      </c>
      <c r="C33" s="44">
        <v>2</v>
      </c>
      <c r="D33" s="44">
        <v>3</v>
      </c>
      <c r="E33" s="44">
        <v>4</v>
      </c>
      <c r="F33" s="44">
        <v>5</v>
      </c>
      <c r="G33" s="44">
        <v>6</v>
      </c>
      <c r="H33" s="44">
        <v>7</v>
      </c>
      <c r="I33" s="44">
        <v>8</v>
      </c>
      <c r="J33" s="44">
        <v>9</v>
      </c>
      <c r="K33" s="44">
        <v>10</v>
      </c>
      <c r="L33" s="44">
        <v>11</v>
      </c>
      <c r="M33" s="44">
        <v>12</v>
      </c>
      <c r="N33" s="44">
        <v>13</v>
      </c>
      <c r="O33" s="44">
        <v>14</v>
      </c>
      <c r="P33" s="44">
        <v>15</v>
      </c>
      <c r="Q33" s="44"/>
      <c r="R33" s="45" t="s">
        <v>56</v>
      </c>
      <c r="S33" s="45" t="s">
        <v>36</v>
      </c>
    </row>
    <row r="34" spans="1:19" ht="18.75" x14ac:dyDescent="0.35">
      <c r="A34" s="43" t="s">
        <v>48</v>
      </c>
      <c r="B34" s="46">
        <v>72.48</v>
      </c>
      <c r="C34" s="46">
        <v>73.61</v>
      </c>
      <c r="D34" s="46">
        <v>73.41</v>
      </c>
      <c r="E34" s="46">
        <v>74.45</v>
      </c>
      <c r="F34" s="46">
        <v>74.099999999999994</v>
      </c>
      <c r="G34" s="46">
        <v>74.12</v>
      </c>
      <c r="H34" s="46">
        <v>73.81</v>
      </c>
      <c r="I34" s="46">
        <v>73.83</v>
      </c>
      <c r="J34" s="46">
        <v>73.44</v>
      </c>
      <c r="K34" s="46">
        <v>73.87</v>
      </c>
      <c r="L34" s="46">
        <v>73.650000000000006</v>
      </c>
      <c r="M34" s="46">
        <v>74.22</v>
      </c>
      <c r="N34" s="46">
        <v>73.989999999999995</v>
      </c>
      <c r="O34" s="46">
        <v>73.28</v>
      </c>
      <c r="P34" s="46">
        <v>72.819999999999993</v>
      </c>
      <c r="Q34" s="43" t="s">
        <v>48</v>
      </c>
      <c r="R34" s="47">
        <f t="shared" ref="R34:R42" si="15">AVERAGE(B34:P34)</f>
        <v>73.671999999999997</v>
      </c>
      <c r="S34" s="47">
        <f t="shared" ref="S34:S42" si="16">STDEV(B34:P34)</f>
        <v>0.52786903137588459</v>
      </c>
    </row>
    <row r="35" spans="1:19" ht="18.75" x14ac:dyDescent="0.35">
      <c r="A35" s="43" t="s">
        <v>49</v>
      </c>
      <c r="B35" s="46">
        <v>0.18</v>
      </c>
      <c r="C35" s="46">
        <v>0.25</v>
      </c>
      <c r="D35" s="46">
        <v>0.36</v>
      </c>
      <c r="E35" s="46">
        <v>0.25</v>
      </c>
      <c r="F35" s="46">
        <v>0.23</v>
      </c>
      <c r="G35" s="46">
        <v>0.25</v>
      </c>
      <c r="H35" s="46">
        <v>0.23</v>
      </c>
      <c r="I35" s="46">
        <v>0.33</v>
      </c>
      <c r="J35" s="46">
        <v>0.31</v>
      </c>
      <c r="K35" s="46">
        <v>0.21</v>
      </c>
      <c r="L35" s="46">
        <v>0.3</v>
      </c>
      <c r="M35" s="46">
        <v>0.28999999999999998</v>
      </c>
      <c r="N35" s="46">
        <v>0.26</v>
      </c>
      <c r="O35" s="46">
        <v>0.28999999999999998</v>
      </c>
      <c r="P35" s="46">
        <v>0.24</v>
      </c>
      <c r="Q35" s="43" t="s">
        <v>49</v>
      </c>
      <c r="R35" s="47">
        <f t="shared" si="15"/>
        <v>0.26533333333333337</v>
      </c>
      <c r="S35" s="47">
        <f t="shared" si="16"/>
        <v>4.763951940903477E-2</v>
      </c>
    </row>
    <row r="36" spans="1:19" ht="18.75" x14ac:dyDescent="0.35">
      <c r="A36" s="43" t="s">
        <v>53</v>
      </c>
      <c r="B36" s="46">
        <v>11.62</v>
      </c>
      <c r="C36" s="46">
        <v>11.79</v>
      </c>
      <c r="D36" s="46">
        <v>11.74</v>
      </c>
      <c r="E36" s="46">
        <v>11.94</v>
      </c>
      <c r="F36" s="46">
        <v>11.84</v>
      </c>
      <c r="G36" s="46">
        <v>11.87</v>
      </c>
      <c r="H36" s="46">
        <v>11.91</v>
      </c>
      <c r="I36" s="46">
        <v>11.97</v>
      </c>
      <c r="J36" s="46">
        <v>11.77</v>
      </c>
      <c r="K36" s="46">
        <v>11.78</v>
      </c>
      <c r="L36" s="46">
        <v>11.77</v>
      </c>
      <c r="M36" s="46">
        <v>11.9</v>
      </c>
      <c r="N36" s="46">
        <v>11.92</v>
      </c>
      <c r="O36" s="46">
        <v>11.91</v>
      </c>
      <c r="P36" s="46">
        <v>11.7</v>
      </c>
      <c r="Q36" s="43" t="s">
        <v>53</v>
      </c>
      <c r="R36" s="47">
        <f t="shared" si="15"/>
        <v>11.828666666666665</v>
      </c>
      <c r="S36" s="47">
        <f t="shared" si="16"/>
        <v>9.984750277059444E-2</v>
      </c>
    </row>
    <row r="37" spans="1:19" x14ac:dyDescent="0.2">
      <c r="A37" s="43" t="s">
        <v>5</v>
      </c>
      <c r="B37" s="46">
        <v>1.0900000000000001</v>
      </c>
      <c r="C37" s="46">
        <v>1.37</v>
      </c>
      <c r="D37" s="46">
        <v>1.83</v>
      </c>
      <c r="E37" s="46">
        <v>1.27</v>
      </c>
      <c r="F37" s="46">
        <v>1.67</v>
      </c>
      <c r="G37" s="46">
        <v>1.78</v>
      </c>
      <c r="H37" s="46">
        <v>1.6</v>
      </c>
      <c r="I37" s="46">
        <v>1.79</v>
      </c>
      <c r="J37" s="46">
        <v>1.7</v>
      </c>
      <c r="K37" s="46">
        <v>1.49</v>
      </c>
      <c r="L37" s="46">
        <v>1.65</v>
      </c>
      <c r="M37" s="46">
        <v>1.69</v>
      </c>
      <c r="N37" s="46">
        <v>1.61</v>
      </c>
      <c r="O37" s="46">
        <v>1.89</v>
      </c>
      <c r="P37" s="46">
        <v>1.9</v>
      </c>
      <c r="Q37" s="43" t="s">
        <v>5</v>
      </c>
      <c r="R37" s="47">
        <f t="shared" si="15"/>
        <v>1.6219999999999999</v>
      </c>
      <c r="S37" s="47">
        <f t="shared" si="16"/>
        <v>0.23112148938846777</v>
      </c>
    </row>
    <row r="38" spans="1:19" x14ac:dyDescent="0.2">
      <c r="A38" s="43" t="s">
        <v>7</v>
      </c>
      <c r="B38" s="46">
        <v>0.17</v>
      </c>
      <c r="C38" s="46">
        <v>0.17</v>
      </c>
      <c r="D38" s="46">
        <v>0.08</v>
      </c>
      <c r="E38" s="46">
        <v>0.12</v>
      </c>
      <c r="F38" s="46">
        <v>0</v>
      </c>
      <c r="G38" s="46">
        <v>0.1</v>
      </c>
      <c r="H38" s="46">
        <v>0.09</v>
      </c>
      <c r="I38" s="46">
        <v>0.18</v>
      </c>
      <c r="J38" s="46">
        <v>0</v>
      </c>
      <c r="K38" s="46">
        <v>0.18</v>
      </c>
      <c r="L38" s="46">
        <v>0.1</v>
      </c>
      <c r="M38" s="46">
        <v>0.08</v>
      </c>
      <c r="N38" s="46">
        <v>0.14000000000000001</v>
      </c>
      <c r="O38" s="46">
        <v>0.11</v>
      </c>
      <c r="P38" s="46">
        <v>0.17</v>
      </c>
      <c r="Q38" s="43" t="s">
        <v>7</v>
      </c>
      <c r="R38" s="47">
        <f t="shared" si="15"/>
        <v>0.11266666666666668</v>
      </c>
      <c r="S38" s="47">
        <f t="shared" si="16"/>
        <v>5.8610904234946692E-2</v>
      </c>
    </row>
    <row r="39" spans="1:19" x14ac:dyDescent="0.2">
      <c r="A39" s="43" t="s">
        <v>8</v>
      </c>
      <c r="B39" s="46">
        <v>0.27</v>
      </c>
      <c r="C39" s="46">
        <v>0.23</v>
      </c>
      <c r="D39" s="46">
        <v>0.33</v>
      </c>
      <c r="E39" s="46">
        <v>0.23</v>
      </c>
      <c r="F39" s="46">
        <v>0.22</v>
      </c>
      <c r="G39" s="46">
        <v>0.28999999999999998</v>
      </c>
      <c r="H39" s="46">
        <v>0.28000000000000003</v>
      </c>
      <c r="I39" s="46">
        <v>0.2</v>
      </c>
      <c r="J39" s="46">
        <v>0.27</v>
      </c>
      <c r="K39" s="46">
        <v>0.23</v>
      </c>
      <c r="L39" s="46">
        <v>0.23</v>
      </c>
      <c r="M39" s="46">
        <v>0.32</v>
      </c>
      <c r="N39" s="46">
        <v>0.32</v>
      </c>
      <c r="O39" s="46">
        <v>0.19</v>
      </c>
      <c r="P39" s="46">
        <v>0.33</v>
      </c>
      <c r="Q39" s="43" t="s">
        <v>8</v>
      </c>
      <c r="R39" s="47">
        <f t="shared" si="15"/>
        <v>0.26266666666666666</v>
      </c>
      <c r="S39" s="47">
        <f t="shared" si="16"/>
        <v>4.7878815277541759E-2</v>
      </c>
    </row>
    <row r="40" spans="1:19" x14ac:dyDescent="0.2">
      <c r="A40" s="43" t="s">
        <v>9</v>
      </c>
      <c r="B40" s="46">
        <v>2</v>
      </c>
      <c r="C40" s="46">
        <v>1.93</v>
      </c>
      <c r="D40" s="46">
        <v>2.0099999999999998</v>
      </c>
      <c r="E40" s="46">
        <v>1.94</v>
      </c>
      <c r="F40" s="46">
        <v>1.9</v>
      </c>
      <c r="G40" s="46">
        <v>1.87</v>
      </c>
      <c r="H40" s="46">
        <v>1.9</v>
      </c>
      <c r="I40" s="46">
        <v>1.94</v>
      </c>
      <c r="J40" s="46">
        <v>1.93</v>
      </c>
      <c r="K40" s="46">
        <v>1.89</v>
      </c>
      <c r="L40" s="46">
        <v>1.92</v>
      </c>
      <c r="M40" s="46">
        <v>1.96</v>
      </c>
      <c r="N40" s="46">
        <v>1.96</v>
      </c>
      <c r="O40" s="46">
        <v>1.92</v>
      </c>
      <c r="P40" s="46">
        <v>1.97</v>
      </c>
      <c r="Q40" s="43" t="s">
        <v>9</v>
      </c>
      <c r="R40" s="47">
        <f t="shared" si="15"/>
        <v>1.9359999999999999</v>
      </c>
      <c r="S40" s="47">
        <f t="shared" si="16"/>
        <v>3.924283374069714E-2</v>
      </c>
    </row>
    <row r="41" spans="1:19" ht="18.75" x14ac:dyDescent="0.35">
      <c r="A41" s="43" t="s">
        <v>54</v>
      </c>
      <c r="B41" s="46">
        <v>3.58</v>
      </c>
      <c r="C41" s="46">
        <v>3.36</v>
      </c>
      <c r="D41" s="46">
        <v>3.42</v>
      </c>
      <c r="E41" s="46">
        <v>3.44</v>
      </c>
      <c r="F41" s="46">
        <v>3.47</v>
      </c>
      <c r="G41" s="46">
        <v>3.56</v>
      </c>
      <c r="H41" s="46">
        <v>3.5</v>
      </c>
      <c r="I41" s="46">
        <v>3.45</v>
      </c>
      <c r="J41" s="46">
        <v>3.54</v>
      </c>
      <c r="K41" s="46">
        <v>3.47</v>
      </c>
      <c r="L41" s="46">
        <v>3.47</v>
      </c>
      <c r="M41" s="46">
        <v>3.42</v>
      </c>
      <c r="N41" s="46">
        <v>3.47</v>
      </c>
      <c r="O41" s="46">
        <v>3.48</v>
      </c>
      <c r="P41" s="46">
        <v>3.74</v>
      </c>
      <c r="Q41" s="43" t="s">
        <v>54</v>
      </c>
      <c r="R41" s="47">
        <f t="shared" si="15"/>
        <v>3.491333333333333</v>
      </c>
      <c r="S41" s="47">
        <f t="shared" si="16"/>
        <v>8.8871228404333688E-2</v>
      </c>
    </row>
    <row r="42" spans="1:19" ht="18.75" x14ac:dyDescent="0.35">
      <c r="A42" s="43" t="s">
        <v>55</v>
      </c>
      <c r="B42" s="46">
        <v>2.29</v>
      </c>
      <c r="C42" s="46">
        <v>2.5099999999999998</v>
      </c>
      <c r="D42" s="46">
        <v>2.33</v>
      </c>
      <c r="E42" s="46">
        <v>2.4300000000000002</v>
      </c>
      <c r="F42" s="46">
        <v>2.33</v>
      </c>
      <c r="G42" s="46">
        <v>2.35</v>
      </c>
      <c r="H42" s="46">
        <v>2.33</v>
      </c>
      <c r="I42" s="46">
        <v>2.3199999999999998</v>
      </c>
      <c r="J42" s="46">
        <v>2.38</v>
      </c>
      <c r="K42" s="46">
        <v>2.41</v>
      </c>
      <c r="L42" s="46">
        <v>2.2400000000000002</v>
      </c>
      <c r="M42" s="46">
        <v>2.21</v>
      </c>
      <c r="N42" s="46">
        <v>2.2999999999999998</v>
      </c>
      <c r="O42" s="46">
        <v>2.37</v>
      </c>
      <c r="P42" s="46">
        <v>2.2599999999999998</v>
      </c>
      <c r="Q42" s="43" t="s">
        <v>55</v>
      </c>
      <c r="R42" s="47">
        <f t="shared" si="15"/>
        <v>2.3373333333333335</v>
      </c>
      <c r="S42" s="47">
        <f t="shared" si="16"/>
        <v>7.6761845681177776E-2</v>
      </c>
    </row>
    <row r="43" spans="1:19" x14ac:dyDescent="0.2">
      <c r="A43" s="44" t="s">
        <v>13</v>
      </c>
      <c r="B43" s="48">
        <f t="shared" ref="B43:P43" si="17">SUM(B34:B42)</f>
        <v>93.680000000000021</v>
      </c>
      <c r="C43" s="48">
        <f t="shared" si="17"/>
        <v>95.220000000000027</v>
      </c>
      <c r="D43" s="48">
        <f t="shared" si="17"/>
        <v>95.509999999999991</v>
      </c>
      <c r="E43" s="48">
        <f t="shared" si="17"/>
        <v>96.070000000000007</v>
      </c>
      <c r="F43" s="48">
        <f t="shared" si="17"/>
        <v>95.76</v>
      </c>
      <c r="G43" s="48">
        <f t="shared" si="17"/>
        <v>96.190000000000012</v>
      </c>
      <c r="H43" s="48">
        <f t="shared" si="17"/>
        <v>95.65</v>
      </c>
      <c r="I43" s="48">
        <f t="shared" si="17"/>
        <v>96.01</v>
      </c>
      <c r="J43" s="48">
        <f t="shared" si="17"/>
        <v>95.34</v>
      </c>
      <c r="K43" s="48">
        <f t="shared" si="17"/>
        <v>95.53</v>
      </c>
      <c r="L43" s="48">
        <f t="shared" si="17"/>
        <v>95.33</v>
      </c>
      <c r="M43" s="48">
        <f t="shared" si="17"/>
        <v>96.089999999999989</v>
      </c>
      <c r="N43" s="48">
        <f t="shared" si="17"/>
        <v>95.969999999999985</v>
      </c>
      <c r="O43" s="48">
        <f t="shared" si="17"/>
        <v>95.440000000000012</v>
      </c>
      <c r="P43" s="48">
        <f t="shared" si="17"/>
        <v>95.13</v>
      </c>
      <c r="Q43" s="48"/>
      <c r="R43" s="49">
        <f>AVERAGE(B43:P43)</f>
        <v>95.528000000000006</v>
      </c>
      <c r="S43" s="49" t="s">
        <v>14</v>
      </c>
    </row>
    <row r="44" spans="1:19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</row>
    <row r="45" spans="1:19" x14ac:dyDescent="0.2">
      <c r="A45" s="44" t="s">
        <v>1</v>
      </c>
      <c r="B45" s="44" t="s">
        <v>14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5" t="s">
        <v>56</v>
      </c>
      <c r="S45" s="45" t="s">
        <v>36</v>
      </c>
    </row>
    <row r="46" spans="1:19" ht="18.75" x14ac:dyDescent="0.35">
      <c r="A46" s="43" t="s">
        <v>48</v>
      </c>
      <c r="B46" s="46">
        <f t="shared" ref="B46:P46" si="18">100/B43*B34</f>
        <v>77.369769427839444</v>
      </c>
      <c r="C46" s="46">
        <f t="shared" si="18"/>
        <v>77.305187985717268</v>
      </c>
      <c r="D46" s="46">
        <f t="shared" si="18"/>
        <v>76.861061668935193</v>
      </c>
      <c r="E46" s="46">
        <f t="shared" si="18"/>
        <v>77.495576142396175</v>
      </c>
      <c r="F46" s="46">
        <f t="shared" si="18"/>
        <v>77.38095238095238</v>
      </c>
      <c r="G46" s="46">
        <f t="shared" si="18"/>
        <v>77.055827009044592</v>
      </c>
      <c r="H46" s="46">
        <f t="shared" si="18"/>
        <v>77.166753789858845</v>
      </c>
      <c r="I46" s="46">
        <f t="shared" si="18"/>
        <v>76.898239766690978</v>
      </c>
      <c r="J46" s="46">
        <f t="shared" si="18"/>
        <v>77.029578351164247</v>
      </c>
      <c r="K46" s="46">
        <f t="shared" si="18"/>
        <v>77.326494294985878</v>
      </c>
      <c r="L46" s="46">
        <f t="shared" si="18"/>
        <v>77.257946082030841</v>
      </c>
      <c r="M46" s="46">
        <f t="shared" si="18"/>
        <v>77.24008741804559</v>
      </c>
      <c r="N46" s="46">
        <f t="shared" si="18"/>
        <v>77.097009482129835</v>
      </c>
      <c r="O46" s="46">
        <f t="shared" si="18"/>
        <v>76.781223805532264</v>
      </c>
      <c r="P46" s="46">
        <f t="shared" si="18"/>
        <v>76.547881845895091</v>
      </c>
      <c r="Q46" s="43" t="s">
        <v>48</v>
      </c>
      <c r="R46" s="46">
        <f t="shared" ref="R46:R54" si="19">AVERAGE(B46:P46)</f>
        <v>77.120905963414572</v>
      </c>
      <c r="S46" s="46">
        <f t="shared" ref="S46:S54" si="20">STDEV(B46:P46)</f>
        <v>0.26121071318088934</v>
      </c>
    </row>
    <row r="47" spans="1:19" ht="18.75" x14ac:dyDescent="0.35">
      <c r="A47" s="43" t="s">
        <v>49</v>
      </c>
      <c r="B47" s="46">
        <f t="shared" ref="B47:P47" si="21">100/B43*B35</f>
        <v>0.1921434671221178</v>
      </c>
      <c r="C47" s="46">
        <f t="shared" si="21"/>
        <v>0.26254988447805078</v>
      </c>
      <c r="D47" s="46">
        <f t="shared" si="21"/>
        <v>0.37692388231598783</v>
      </c>
      <c r="E47" s="46">
        <f t="shared" si="21"/>
        <v>0.26022691787238472</v>
      </c>
      <c r="F47" s="46">
        <f t="shared" si="21"/>
        <v>0.24018379281537178</v>
      </c>
      <c r="G47" s="46">
        <f t="shared" si="21"/>
        <v>0.25990227674394423</v>
      </c>
      <c r="H47" s="46">
        <f t="shared" si="21"/>
        <v>0.24046001045478305</v>
      </c>
      <c r="I47" s="46">
        <f t="shared" si="21"/>
        <v>0.3437141964378711</v>
      </c>
      <c r="J47" s="46">
        <f t="shared" si="21"/>
        <v>0.32515208726662465</v>
      </c>
      <c r="K47" s="46">
        <f t="shared" si="21"/>
        <v>0.21982623259708992</v>
      </c>
      <c r="L47" s="46">
        <f t="shared" si="21"/>
        <v>0.31469631805307874</v>
      </c>
      <c r="M47" s="46">
        <f t="shared" si="21"/>
        <v>0.30180039546258713</v>
      </c>
      <c r="N47" s="46">
        <f t="shared" si="21"/>
        <v>0.27091799520683552</v>
      </c>
      <c r="O47" s="46">
        <f t="shared" si="21"/>
        <v>0.30385582564962271</v>
      </c>
      <c r="P47" s="46">
        <f t="shared" si="21"/>
        <v>0.25228634500157682</v>
      </c>
      <c r="Q47" s="43" t="s">
        <v>49</v>
      </c>
      <c r="R47" s="46">
        <f t="shared" si="19"/>
        <v>0.27764264183186177</v>
      </c>
      <c r="S47" s="46">
        <f t="shared" si="20"/>
        <v>4.9349777038366689E-2</v>
      </c>
    </row>
    <row r="48" spans="1:19" ht="18.75" x14ac:dyDescent="0.35">
      <c r="A48" s="43" t="s">
        <v>53</v>
      </c>
      <c r="B48" s="46">
        <f t="shared" ref="B48:P48" si="22">100/B43*B36</f>
        <v>12.403928266438937</v>
      </c>
      <c r="C48" s="46">
        <f t="shared" si="22"/>
        <v>12.381852551984874</v>
      </c>
      <c r="D48" s="46">
        <f t="shared" si="22"/>
        <v>12.291906606638049</v>
      </c>
      <c r="E48" s="46">
        <f t="shared" si="22"/>
        <v>12.428437597585093</v>
      </c>
      <c r="F48" s="46">
        <f t="shared" si="22"/>
        <v>12.364243943191312</v>
      </c>
      <c r="G48" s="46">
        <f t="shared" si="22"/>
        <v>12.340160099802471</v>
      </c>
      <c r="H48" s="46">
        <f t="shared" si="22"/>
        <v>12.45164662833246</v>
      </c>
      <c r="I48" s="46">
        <f t="shared" si="22"/>
        <v>12.467451307155505</v>
      </c>
      <c r="J48" s="46">
        <f t="shared" si="22"/>
        <v>12.345290539123136</v>
      </c>
      <c r="K48" s="46">
        <f t="shared" si="22"/>
        <v>12.331204857112947</v>
      </c>
      <c r="L48" s="46">
        <f t="shared" si="22"/>
        <v>12.346585544949123</v>
      </c>
      <c r="M48" s="46">
        <f t="shared" si="22"/>
        <v>12.38422312415444</v>
      </c>
      <c r="N48" s="46">
        <f t="shared" si="22"/>
        <v>12.420548087944152</v>
      </c>
      <c r="O48" s="46">
        <f t="shared" si="22"/>
        <v>12.479044425817266</v>
      </c>
      <c r="P48" s="46">
        <f t="shared" si="22"/>
        <v>12.298959318826869</v>
      </c>
      <c r="Q48" s="43" t="s">
        <v>53</v>
      </c>
      <c r="R48" s="46">
        <f t="shared" si="19"/>
        <v>12.382365526603776</v>
      </c>
      <c r="S48" s="46">
        <f t="shared" si="20"/>
        <v>5.8527623123249307E-2</v>
      </c>
    </row>
    <row r="49" spans="1:21" x14ac:dyDescent="0.2">
      <c r="A49" s="43" t="s">
        <v>5</v>
      </c>
      <c r="B49" s="46">
        <f t="shared" ref="B49:P49" si="23">100/B43*B37</f>
        <v>1.1635354397950468</v>
      </c>
      <c r="C49" s="46">
        <f t="shared" si="23"/>
        <v>1.4387733669397185</v>
      </c>
      <c r="D49" s="46">
        <f t="shared" si="23"/>
        <v>1.9160297351062718</v>
      </c>
      <c r="E49" s="46">
        <f t="shared" si="23"/>
        <v>1.3219527427917144</v>
      </c>
      <c r="F49" s="46">
        <f t="shared" si="23"/>
        <v>1.7439431913116124</v>
      </c>
      <c r="G49" s="46">
        <f t="shared" si="23"/>
        <v>1.850504210416883</v>
      </c>
      <c r="H49" s="46">
        <f t="shared" si="23"/>
        <v>1.6727652901202299</v>
      </c>
      <c r="I49" s="46">
        <f t="shared" si="23"/>
        <v>1.8643891261326946</v>
      </c>
      <c r="J49" s="46">
        <f t="shared" si="23"/>
        <v>1.7830920914621353</v>
      </c>
      <c r="K49" s="46">
        <f t="shared" si="23"/>
        <v>1.5597194598555428</v>
      </c>
      <c r="L49" s="46">
        <f t="shared" si="23"/>
        <v>1.7308297492919331</v>
      </c>
      <c r="M49" s="46">
        <f t="shared" si="23"/>
        <v>1.7587678218336975</v>
      </c>
      <c r="N49" s="46">
        <f t="shared" si="23"/>
        <v>1.6776075857038661</v>
      </c>
      <c r="O49" s="46">
        <f t="shared" si="23"/>
        <v>1.9803017602682309</v>
      </c>
      <c r="P49" s="46">
        <f t="shared" si="23"/>
        <v>1.9972668979291497</v>
      </c>
      <c r="Q49" s="43" t="s">
        <v>5</v>
      </c>
      <c r="R49" s="46">
        <f t="shared" si="19"/>
        <v>1.6972985645972483</v>
      </c>
      <c r="S49" s="46">
        <f t="shared" si="20"/>
        <v>0.23849017413154111</v>
      </c>
    </row>
    <row r="50" spans="1:21" x14ac:dyDescent="0.2">
      <c r="A50" s="43" t="s">
        <v>7</v>
      </c>
      <c r="B50" s="46">
        <f t="shared" ref="B50:P50" si="24">100/B43*B38</f>
        <v>0.18146883005977793</v>
      </c>
      <c r="C50" s="46">
        <f t="shared" si="24"/>
        <v>0.17853392144507454</v>
      </c>
      <c r="D50" s="46">
        <f t="shared" si="24"/>
        <v>8.3760862736886196E-2</v>
      </c>
      <c r="E50" s="46">
        <f t="shared" si="24"/>
        <v>0.12490892057874466</v>
      </c>
      <c r="F50" s="46">
        <f t="shared" si="24"/>
        <v>0</v>
      </c>
      <c r="G50" s="46">
        <f t="shared" si="24"/>
        <v>0.10396091069757769</v>
      </c>
      <c r="H50" s="46">
        <f t="shared" si="24"/>
        <v>9.4093047569262928E-2</v>
      </c>
      <c r="I50" s="46">
        <f t="shared" si="24"/>
        <v>0.18748047078429331</v>
      </c>
      <c r="J50" s="46">
        <f t="shared" si="24"/>
        <v>0</v>
      </c>
      <c r="K50" s="46">
        <f t="shared" si="24"/>
        <v>0.18842248508321993</v>
      </c>
      <c r="L50" s="46">
        <f t="shared" si="24"/>
        <v>0.1048987726843596</v>
      </c>
      <c r="M50" s="46">
        <f t="shared" si="24"/>
        <v>8.3255281506920603E-2</v>
      </c>
      <c r="N50" s="46">
        <f t="shared" si="24"/>
        <v>0.14587892049598836</v>
      </c>
      <c r="O50" s="46">
        <f t="shared" si="24"/>
        <v>0.11525565800502932</v>
      </c>
      <c r="P50" s="46">
        <f t="shared" si="24"/>
        <v>0.17870282770945026</v>
      </c>
      <c r="Q50" s="43" t="s">
        <v>7</v>
      </c>
      <c r="R50" s="46">
        <f t="shared" si="19"/>
        <v>0.11804139395710568</v>
      </c>
      <c r="S50" s="46">
        <f t="shared" si="20"/>
        <v>6.1623633684538041E-2</v>
      </c>
    </row>
    <row r="51" spans="1:21" x14ac:dyDescent="0.2">
      <c r="A51" s="43" t="s">
        <v>8</v>
      </c>
      <c r="B51" s="46">
        <f t="shared" ref="B51:P51" si="25">100/B43*B39</f>
        <v>0.28821520068317674</v>
      </c>
      <c r="C51" s="46">
        <f t="shared" si="25"/>
        <v>0.24154589371980673</v>
      </c>
      <c r="D51" s="46">
        <f t="shared" si="25"/>
        <v>0.34551355878965556</v>
      </c>
      <c r="E51" s="46">
        <f t="shared" si="25"/>
        <v>0.23940876444259396</v>
      </c>
      <c r="F51" s="46">
        <f t="shared" si="25"/>
        <v>0.22974101921470344</v>
      </c>
      <c r="G51" s="46">
        <f t="shared" si="25"/>
        <v>0.30148664102297529</v>
      </c>
      <c r="H51" s="46">
        <f t="shared" si="25"/>
        <v>0.29273392577104024</v>
      </c>
      <c r="I51" s="46">
        <f t="shared" si="25"/>
        <v>0.20831163420477036</v>
      </c>
      <c r="J51" s="46">
        <f t="shared" si="25"/>
        <v>0.28319697923222148</v>
      </c>
      <c r="K51" s="46">
        <f t="shared" si="25"/>
        <v>0.24076206427300326</v>
      </c>
      <c r="L51" s="46">
        <f t="shared" si="25"/>
        <v>0.24126717717402707</v>
      </c>
      <c r="M51" s="46">
        <f t="shared" si="25"/>
        <v>0.33302112602768241</v>
      </c>
      <c r="N51" s="46">
        <f t="shared" si="25"/>
        <v>0.33343753256225911</v>
      </c>
      <c r="O51" s="46">
        <f t="shared" si="25"/>
        <v>0.19907795473595974</v>
      </c>
      <c r="P51" s="46">
        <f t="shared" si="25"/>
        <v>0.34689372437716814</v>
      </c>
      <c r="Q51" s="43" t="s">
        <v>8</v>
      </c>
      <c r="R51" s="46">
        <f t="shared" si="19"/>
        <v>0.27497421308206954</v>
      </c>
      <c r="S51" s="46">
        <f t="shared" si="20"/>
        <v>5.0097081066932093E-2</v>
      </c>
    </row>
    <row r="52" spans="1:21" x14ac:dyDescent="0.2">
      <c r="A52" s="43" t="s">
        <v>9</v>
      </c>
      <c r="B52" s="46">
        <f t="shared" ref="B52:P52" si="26">100/B43*B40</f>
        <v>2.1349274124679756</v>
      </c>
      <c r="C52" s="46">
        <f t="shared" si="26"/>
        <v>2.0268851081705521</v>
      </c>
      <c r="D52" s="46">
        <f t="shared" si="26"/>
        <v>2.1044916762642654</v>
      </c>
      <c r="E52" s="46">
        <f t="shared" si="26"/>
        <v>2.0193608826897056</v>
      </c>
      <c r="F52" s="46">
        <f t="shared" si="26"/>
        <v>1.9841269841269842</v>
      </c>
      <c r="G52" s="46">
        <f t="shared" si="26"/>
        <v>1.944069030044703</v>
      </c>
      <c r="H52" s="46">
        <f t="shared" si="26"/>
        <v>1.9864087820177727</v>
      </c>
      <c r="I52" s="46">
        <f t="shared" si="26"/>
        <v>2.0206228517862721</v>
      </c>
      <c r="J52" s="46">
        <f t="shared" si="26"/>
        <v>2.0243339626599535</v>
      </c>
      <c r="K52" s="46">
        <f t="shared" si="26"/>
        <v>1.9784360933738092</v>
      </c>
      <c r="L52" s="46">
        <f t="shared" si="26"/>
        <v>2.0140564355397039</v>
      </c>
      <c r="M52" s="46">
        <f t="shared" si="26"/>
        <v>2.0397543969195548</v>
      </c>
      <c r="N52" s="46">
        <f t="shared" si="26"/>
        <v>2.0423048869438367</v>
      </c>
      <c r="O52" s="46">
        <f t="shared" si="26"/>
        <v>2.0117351215423298</v>
      </c>
      <c r="P52" s="46">
        <f t="shared" si="26"/>
        <v>2.0708504152212766</v>
      </c>
      <c r="Q52" s="43" t="s">
        <v>9</v>
      </c>
      <c r="R52" s="46">
        <f t="shared" si="19"/>
        <v>2.0268242693179128</v>
      </c>
      <c r="S52" s="46">
        <f t="shared" si="20"/>
        <v>4.8698074828757168E-2</v>
      </c>
    </row>
    <row r="53" spans="1:21" ht="18.75" x14ac:dyDescent="0.35">
      <c r="A53" s="43" t="s">
        <v>54</v>
      </c>
      <c r="B53" s="46">
        <f t="shared" ref="B53:P53" si="27">100/B43*B41</f>
        <v>3.8215200683176764</v>
      </c>
      <c r="C53" s="46">
        <f t="shared" si="27"/>
        <v>3.5286704473850024</v>
      </c>
      <c r="D53" s="46">
        <f t="shared" si="27"/>
        <v>3.5807768820018846</v>
      </c>
      <c r="E53" s="46">
        <f t="shared" si="27"/>
        <v>3.5807223899240137</v>
      </c>
      <c r="F53" s="46">
        <f t="shared" si="27"/>
        <v>3.6236424394319133</v>
      </c>
      <c r="G53" s="46">
        <f t="shared" si="27"/>
        <v>3.7010084208337659</v>
      </c>
      <c r="H53" s="46">
        <f t="shared" si="27"/>
        <v>3.6591740721380024</v>
      </c>
      <c r="I53" s="46">
        <f t="shared" si="27"/>
        <v>3.5933756900322886</v>
      </c>
      <c r="J53" s="46">
        <f t="shared" si="27"/>
        <v>3.7130270610446816</v>
      </c>
      <c r="K53" s="46">
        <f t="shared" si="27"/>
        <v>3.6323667957709622</v>
      </c>
      <c r="L53" s="46">
        <f t="shared" si="27"/>
        <v>3.6399874121472777</v>
      </c>
      <c r="M53" s="46">
        <f t="shared" si="27"/>
        <v>3.5591632844208556</v>
      </c>
      <c r="N53" s="46">
        <f t="shared" si="27"/>
        <v>3.6157132437219972</v>
      </c>
      <c r="O53" s="46">
        <f t="shared" si="27"/>
        <v>3.6462699077954732</v>
      </c>
      <c r="P53" s="46">
        <f t="shared" si="27"/>
        <v>3.9314622096079055</v>
      </c>
      <c r="Q53" s="43" t="s">
        <v>54</v>
      </c>
      <c r="R53" s="46">
        <f t="shared" si="19"/>
        <v>3.6551253549715801</v>
      </c>
      <c r="S53" s="46">
        <f t="shared" si="20"/>
        <v>0.1045294252578083</v>
      </c>
    </row>
    <row r="54" spans="1:21" ht="18.75" x14ac:dyDescent="0.35">
      <c r="A54" s="43" t="s">
        <v>55</v>
      </c>
      <c r="B54" s="46">
        <f t="shared" ref="B54:P54" si="28">100/B43*B42</f>
        <v>2.4444918872758321</v>
      </c>
      <c r="C54" s="46">
        <f t="shared" si="28"/>
        <v>2.6360008401596295</v>
      </c>
      <c r="D54" s="46">
        <f t="shared" si="28"/>
        <v>2.4395351272118107</v>
      </c>
      <c r="E54" s="46">
        <f t="shared" si="28"/>
        <v>2.5294056417195798</v>
      </c>
      <c r="F54" s="46">
        <f t="shared" si="28"/>
        <v>2.4331662489557226</v>
      </c>
      <c r="G54" s="46">
        <f t="shared" si="28"/>
        <v>2.4430814013930759</v>
      </c>
      <c r="H54" s="46">
        <f t="shared" si="28"/>
        <v>2.4359644537375846</v>
      </c>
      <c r="I54" s="46">
        <f t="shared" si="28"/>
        <v>2.4164149567753359</v>
      </c>
      <c r="J54" s="46">
        <f t="shared" si="28"/>
        <v>2.4963289280469891</v>
      </c>
      <c r="K54" s="46">
        <f t="shared" si="28"/>
        <v>2.522767716947556</v>
      </c>
      <c r="L54" s="46">
        <f t="shared" si="28"/>
        <v>2.3497325081296552</v>
      </c>
      <c r="M54" s="46">
        <f t="shared" si="28"/>
        <v>2.2999271516286814</v>
      </c>
      <c r="N54" s="46">
        <f t="shared" si="28"/>
        <v>2.396582265291237</v>
      </c>
      <c r="O54" s="46">
        <f t="shared" si="28"/>
        <v>2.4832355406538138</v>
      </c>
      <c r="P54" s="46">
        <f t="shared" si="28"/>
        <v>2.375696415431515</v>
      </c>
      <c r="Q54" s="43" t="s">
        <v>55</v>
      </c>
      <c r="R54" s="46">
        <f t="shared" si="19"/>
        <v>2.4468220722238678</v>
      </c>
      <c r="S54" s="46">
        <f t="shared" si="20"/>
        <v>8.1082913917467594E-2</v>
      </c>
    </row>
    <row r="55" spans="1:21" x14ac:dyDescent="0.2">
      <c r="A55" s="44" t="s">
        <v>13</v>
      </c>
      <c r="B55" s="48">
        <f t="shared" ref="B55:P55" si="29">100/B43*B43</f>
        <v>100</v>
      </c>
      <c r="C55" s="48">
        <f t="shared" si="29"/>
        <v>100.00000000000001</v>
      </c>
      <c r="D55" s="48">
        <f t="shared" si="29"/>
        <v>100</v>
      </c>
      <c r="E55" s="48">
        <f t="shared" si="29"/>
        <v>100.00000000000001</v>
      </c>
      <c r="F55" s="48">
        <f t="shared" si="29"/>
        <v>100.00000000000001</v>
      </c>
      <c r="G55" s="48">
        <f t="shared" si="29"/>
        <v>100</v>
      </c>
      <c r="H55" s="48">
        <f t="shared" si="29"/>
        <v>99.999999999999986</v>
      </c>
      <c r="I55" s="48">
        <f t="shared" si="29"/>
        <v>100.00000000000001</v>
      </c>
      <c r="J55" s="48">
        <f t="shared" si="29"/>
        <v>99.999999999999986</v>
      </c>
      <c r="K55" s="48">
        <f t="shared" si="29"/>
        <v>100</v>
      </c>
      <c r="L55" s="48">
        <f t="shared" si="29"/>
        <v>99.999999999999986</v>
      </c>
      <c r="M55" s="48">
        <f t="shared" si="29"/>
        <v>100</v>
      </c>
      <c r="N55" s="48">
        <f t="shared" si="29"/>
        <v>100</v>
      </c>
      <c r="O55" s="48">
        <f t="shared" si="29"/>
        <v>100</v>
      </c>
      <c r="P55" s="48">
        <f t="shared" si="29"/>
        <v>100</v>
      </c>
      <c r="Q55" s="48"/>
      <c r="R55" s="48">
        <f>SUM(R46:R54)</f>
        <v>99.999999999999986</v>
      </c>
      <c r="S55" s="44"/>
    </row>
    <row r="57" spans="1:21" ht="15" x14ac:dyDescent="0.25">
      <c r="A57" s="52" t="s">
        <v>110</v>
      </c>
    </row>
    <row r="58" spans="1:21" x14ac:dyDescent="0.2">
      <c r="A58" s="42" t="s">
        <v>107</v>
      </c>
    </row>
    <row r="59" spans="1:21" x14ac:dyDescent="0.2">
      <c r="A59" s="43" t="s">
        <v>109</v>
      </c>
      <c r="B59" s="24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</row>
    <row r="60" spans="1:21" x14ac:dyDescent="0.2">
      <c r="A60" s="43" t="s">
        <v>89</v>
      </c>
      <c r="B60" s="24"/>
      <c r="C60" s="43"/>
      <c r="D60" s="43"/>
      <c r="E60" s="43"/>
      <c r="F60" s="43"/>
      <c r="G60" s="43"/>
      <c r="H60" s="43"/>
      <c r="I60" s="43" t="s">
        <v>0</v>
      </c>
      <c r="J60" s="43"/>
      <c r="K60" s="43"/>
      <c r="L60" s="43"/>
      <c r="M60" s="43" t="s">
        <v>0</v>
      </c>
      <c r="N60" s="43"/>
      <c r="O60" s="43"/>
      <c r="P60" s="43"/>
      <c r="Q60" s="43"/>
      <c r="R60" s="43"/>
      <c r="S60" s="43"/>
      <c r="T60" s="43"/>
      <c r="U60" s="43"/>
    </row>
    <row r="61" spans="1:21" x14ac:dyDescent="0.2">
      <c r="A61" s="44" t="s">
        <v>1</v>
      </c>
      <c r="B61" s="44">
        <v>1</v>
      </c>
      <c r="C61" s="44">
        <v>2</v>
      </c>
      <c r="D61" s="44">
        <v>3</v>
      </c>
      <c r="E61" s="44">
        <v>4</v>
      </c>
      <c r="F61" s="44">
        <v>5</v>
      </c>
      <c r="G61" s="44">
        <v>6</v>
      </c>
      <c r="H61" s="44">
        <v>7</v>
      </c>
      <c r="I61" s="44">
        <v>8</v>
      </c>
      <c r="J61" s="44">
        <v>9</v>
      </c>
      <c r="K61" s="44">
        <v>10</v>
      </c>
      <c r="L61" s="44">
        <v>11</v>
      </c>
      <c r="M61" s="44">
        <v>12</v>
      </c>
      <c r="N61" s="44">
        <v>13</v>
      </c>
      <c r="O61" s="44">
        <v>14</v>
      </c>
      <c r="P61" s="44">
        <v>15</v>
      </c>
      <c r="Q61" s="44"/>
      <c r="R61" s="45" t="s">
        <v>56</v>
      </c>
      <c r="S61" s="45" t="s">
        <v>36</v>
      </c>
      <c r="T61" s="43"/>
      <c r="U61" s="43"/>
    </row>
    <row r="62" spans="1:21" ht="18.75" x14ac:dyDescent="0.35">
      <c r="A62" s="43" t="s">
        <v>48</v>
      </c>
      <c r="B62" s="46">
        <v>72.48</v>
      </c>
      <c r="C62" s="46">
        <v>73.16</v>
      </c>
      <c r="D62" s="46">
        <v>73.209999999999994</v>
      </c>
      <c r="E62" s="46">
        <v>73.040000000000006</v>
      </c>
      <c r="F62" s="46">
        <v>73.239999999999995</v>
      </c>
      <c r="G62" s="46">
        <v>74.03</v>
      </c>
      <c r="H62" s="46">
        <v>72.11</v>
      </c>
      <c r="I62" s="46">
        <v>73.150000000000006</v>
      </c>
      <c r="J62" s="46">
        <v>72.53</v>
      </c>
      <c r="K62" s="46">
        <v>72.41</v>
      </c>
      <c r="L62" s="46">
        <v>73.47</v>
      </c>
      <c r="M62" s="46">
        <v>72.78</v>
      </c>
      <c r="N62" s="46">
        <v>72.66</v>
      </c>
      <c r="O62" s="46">
        <v>72.13</v>
      </c>
      <c r="P62" s="46">
        <v>72.75</v>
      </c>
      <c r="Q62" s="43" t="s">
        <v>48</v>
      </c>
      <c r="R62" s="47">
        <f t="shared" ref="R62:R70" si="30">AVERAGE(B62:P62)</f>
        <v>72.876666666666651</v>
      </c>
      <c r="S62" s="47">
        <f t="shared" ref="S62:S70" si="31">STDEV(B62:P62)</f>
        <v>0.52235273613946098</v>
      </c>
      <c r="T62" s="43"/>
      <c r="U62" s="43"/>
    </row>
    <row r="63" spans="1:21" ht="18.75" x14ac:dyDescent="0.35">
      <c r="A63" s="43" t="s">
        <v>49</v>
      </c>
      <c r="B63" s="46">
        <v>0.31</v>
      </c>
      <c r="C63" s="46">
        <v>0.3</v>
      </c>
      <c r="D63" s="46">
        <v>0.28999999999999998</v>
      </c>
      <c r="E63" s="46">
        <v>0.34</v>
      </c>
      <c r="F63" s="46">
        <v>0.15</v>
      </c>
      <c r="G63" s="46">
        <v>0.27</v>
      </c>
      <c r="H63" s="46">
        <v>0.2</v>
      </c>
      <c r="I63" s="46">
        <v>0.3</v>
      </c>
      <c r="J63" s="46">
        <v>0.31</v>
      </c>
      <c r="K63" s="46">
        <v>0.2</v>
      </c>
      <c r="L63" s="46">
        <v>0.3</v>
      </c>
      <c r="M63" s="46">
        <v>0.33</v>
      </c>
      <c r="N63" s="46">
        <v>0.22</v>
      </c>
      <c r="O63" s="46">
        <v>0.27</v>
      </c>
      <c r="P63" s="46">
        <v>0.32</v>
      </c>
      <c r="Q63" s="43" t="s">
        <v>49</v>
      </c>
      <c r="R63" s="47">
        <f t="shared" si="30"/>
        <v>0.27400000000000002</v>
      </c>
      <c r="S63" s="47">
        <f t="shared" si="31"/>
        <v>5.590808783811415E-2</v>
      </c>
      <c r="T63" s="43"/>
      <c r="U63" s="43"/>
    </row>
    <row r="64" spans="1:21" ht="18.75" x14ac:dyDescent="0.35">
      <c r="A64" s="43" t="s">
        <v>53</v>
      </c>
      <c r="B64" s="46">
        <v>11.46</v>
      </c>
      <c r="C64" s="46">
        <v>11.42</v>
      </c>
      <c r="D64" s="46">
        <v>11.52</v>
      </c>
      <c r="E64" s="46">
        <v>11.46</v>
      </c>
      <c r="F64" s="46">
        <v>11.88</v>
      </c>
      <c r="G64" s="46">
        <v>11.18</v>
      </c>
      <c r="H64" s="46">
        <v>11.49</v>
      </c>
      <c r="I64" s="46">
        <v>11.37</v>
      </c>
      <c r="J64" s="46">
        <v>11.52</v>
      </c>
      <c r="K64" s="46">
        <v>11.69</v>
      </c>
      <c r="L64" s="46">
        <v>11.6</v>
      </c>
      <c r="M64" s="46">
        <v>11.5</v>
      </c>
      <c r="N64" s="46">
        <v>11.54</v>
      </c>
      <c r="O64" s="46">
        <v>11.39</v>
      </c>
      <c r="P64" s="46">
        <v>11.45</v>
      </c>
      <c r="Q64" s="43" t="s">
        <v>53</v>
      </c>
      <c r="R64" s="47">
        <f t="shared" si="30"/>
        <v>11.497999999999998</v>
      </c>
      <c r="S64" s="47">
        <f t="shared" si="31"/>
        <v>0.1550207359401593</v>
      </c>
      <c r="T64" s="43"/>
      <c r="U64" s="43"/>
    </row>
    <row r="65" spans="1:21" x14ac:dyDescent="0.2">
      <c r="A65" s="43" t="s">
        <v>5</v>
      </c>
      <c r="B65" s="46">
        <v>1.64</v>
      </c>
      <c r="C65" s="46">
        <v>1.78</v>
      </c>
      <c r="D65" s="46">
        <v>1.65</v>
      </c>
      <c r="E65" s="46">
        <v>1.72</v>
      </c>
      <c r="F65" s="46">
        <v>1.83</v>
      </c>
      <c r="G65" s="46">
        <v>1.48</v>
      </c>
      <c r="H65" s="46">
        <v>1.73</v>
      </c>
      <c r="I65" s="46">
        <v>1.84</v>
      </c>
      <c r="J65" s="46">
        <v>1.72</v>
      </c>
      <c r="K65" s="46">
        <v>1.64</v>
      </c>
      <c r="L65" s="46">
        <v>1.61</v>
      </c>
      <c r="M65" s="46">
        <v>1.81</v>
      </c>
      <c r="N65" s="46">
        <v>1.63</v>
      </c>
      <c r="O65" s="46">
        <v>1.77</v>
      </c>
      <c r="P65" s="46">
        <v>1.6</v>
      </c>
      <c r="Q65" s="43" t="s">
        <v>5</v>
      </c>
      <c r="R65" s="47">
        <f t="shared" si="30"/>
        <v>1.6966666666666665</v>
      </c>
      <c r="S65" s="47">
        <f t="shared" si="31"/>
        <v>0.10090070555230218</v>
      </c>
      <c r="T65" s="43"/>
      <c r="U65" s="43"/>
    </row>
    <row r="66" spans="1:21" x14ac:dyDescent="0.2">
      <c r="A66" s="43" t="s">
        <v>7</v>
      </c>
      <c r="B66" s="46">
        <v>0.04</v>
      </c>
      <c r="C66" s="46">
        <v>0.13</v>
      </c>
      <c r="D66" s="46">
        <v>0.09</v>
      </c>
      <c r="E66" s="46">
        <v>0.14000000000000001</v>
      </c>
      <c r="F66" s="46">
        <v>0.11</v>
      </c>
      <c r="G66" s="46">
        <v>0.06</v>
      </c>
      <c r="H66" s="46">
        <v>0.13</v>
      </c>
      <c r="I66" s="46">
        <v>0.06</v>
      </c>
      <c r="J66" s="46">
        <v>0.1</v>
      </c>
      <c r="K66" s="46">
        <v>7.0000000000000007E-2</v>
      </c>
      <c r="L66" s="46">
        <v>0.16</v>
      </c>
      <c r="M66" s="46">
        <v>0.12</v>
      </c>
      <c r="N66" s="46">
        <v>0.02</v>
      </c>
      <c r="O66" s="46">
        <v>0.09</v>
      </c>
      <c r="P66" s="46">
        <v>0.14000000000000001</v>
      </c>
      <c r="Q66" s="43" t="s">
        <v>7</v>
      </c>
      <c r="R66" s="47">
        <f t="shared" si="30"/>
        <v>9.7333333333333327E-2</v>
      </c>
      <c r="S66" s="47">
        <f t="shared" si="31"/>
        <v>4.0789821326030908E-2</v>
      </c>
      <c r="T66" s="43"/>
      <c r="U66" s="43"/>
    </row>
    <row r="67" spans="1:21" x14ac:dyDescent="0.2">
      <c r="A67" s="43" t="s">
        <v>8</v>
      </c>
      <c r="B67" s="46">
        <v>0.3</v>
      </c>
      <c r="C67" s="46">
        <v>0.28999999999999998</v>
      </c>
      <c r="D67" s="46">
        <v>0.24</v>
      </c>
      <c r="E67" s="46">
        <v>0.23</v>
      </c>
      <c r="F67" s="46">
        <v>0.28999999999999998</v>
      </c>
      <c r="G67" s="46">
        <v>0.15</v>
      </c>
      <c r="H67" s="46">
        <v>0.19</v>
      </c>
      <c r="I67" s="46">
        <v>0.24</v>
      </c>
      <c r="J67" s="46">
        <v>0.26</v>
      </c>
      <c r="K67" s="46">
        <v>0.3</v>
      </c>
      <c r="L67" s="46">
        <v>0.25</v>
      </c>
      <c r="M67" s="46">
        <v>0.25</v>
      </c>
      <c r="N67" s="46">
        <v>0.19</v>
      </c>
      <c r="O67" s="46">
        <v>0.3</v>
      </c>
      <c r="P67" s="46">
        <v>0.28000000000000003</v>
      </c>
      <c r="Q67" s="43" t="s">
        <v>8</v>
      </c>
      <c r="R67" s="47">
        <f t="shared" si="30"/>
        <v>0.25066666666666665</v>
      </c>
      <c r="S67" s="47">
        <f t="shared" si="31"/>
        <v>4.5898438608156046E-2</v>
      </c>
      <c r="T67" s="43"/>
      <c r="U67" s="43"/>
    </row>
    <row r="68" spans="1:21" x14ac:dyDescent="0.2">
      <c r="A68" s="43" t="s">
        <v>9</v>
      </c>
      <c r="B68" s="46">
        <v>1.77</v>
      </c>
      <c r="C68" s="46">
        <v>1.76</v>
      </c>
      <c r="D68" s="46">
        <v>1.79</v>
      </c>
      <c r="E68" s="46">
        <v>1.71</v>
      </c>
      <c r="F68" s="46">
        <v>1.81</v>
      </c>
      <c r="G68" s="46">
        <v>1.54</v>
      </c>
      <c r="H68" s="46">
        <v>1.77</v>
      </c>
      <c r="I68" s="46">
        <v>1.64</v>
      </c>
      <c r="J68" s="46">
        <v>1.81</v>
      </c>
      <c r="K68" s="46">
        <v>1.73</v>
      </c>
      <c r="L68" s="46">
        <v>1.67</v>
      </c>
      <c r="M68" s="46">
        <v>1.73</v>
      </c>
      <c r="N68" s="46">
        <v>1.76</v>
      </c>
      <c r="O68" s="46">
        <v>1.6</v>
      </c>
      <c r="P68" s="46">
        <v>1.79</v>
      </c>
      <c r="Q68" s="43" t="s">
        <v>9</v>
      </c>
      <c r="R68" s="47">
        <f t="shared" si="30"/>
        <v>1.7253333333333336</v>
      </c>
      <c r="S68" s="47">
        <f t="shared" si="31"/>
        <v>8.0077343564712189E-2</v>
      </c>
      <c r="T68" s="43"/>
      <c r="U68" s="43"/>
    </row>
    <row r="69" spans="1:21" ht="18.75" x14ac:dyDescent="0.35">
      <c r="A69" s="43" t="s">
        <v>54</v>
      </c>
      <c r="B69" s="46">
        <v>3.35</v>
      </c>
      <c r="C69" s="46">
        <v>3.37</v>
      </c>
      <c r="D69" s="46">
        <v>3.27</v>
      </c>
      <c r="E69" s="46">
        <v>3.38</v>
      </c>
      <c r="F69" s="46">
        <v>3.42</v>
      </c>
      <c r="G69" s="46">
        <v>3.27</v>
      </c>
      <c r="H69" s="46">
        <v>3.39</v>
      </c>
      <c r="I69" s="46">
        <v>3.28</v>
      </c>
      <c r="J69" s="46">
        <v>3.25</v>
      </c>
      <c r="K69" s="46">
        <v>3.29</v>
      </c>
      <c r="L69" s="46">
        <v>3.43</v>
      </c>
      <c r="M69" s="46">
        <v>3.34</v>
      </c>
      <c r="N69" s="46">
        <v>3.28</v>
      </c>
      <c r="O69" s="46">
        <v>3.31</v>
      </c>
      <c r="P69" s="46">
        <v>3.42</v>
      </c>
      <c r="Q69" s="43" t="s">
        <v>54</v>
      </c>
      <c r="R69" s="47">
        <f t="shared" si="30"/>
        <v>3.3366666666666673</v>
      </c>
      <c r="S69" s="47">
        <f t="shared" si="31"/>
        <v>6.2297290317897332E-2</v>
      </c>
      <c r="T69" s="43"/>
      <c r="U69" s="43"/>
    </row>
    <row r="70" spans="1:21" ht="18.75" x14ac:dyDescent="0.35">
      <c r="A70" s="43" t="s">
        <v>55</v>
      </c>
      <c r="B70" s="46">
        <v>2.27</v>
      </c>
      <c r="C70" s="46">
        <v>2.31</v>
      </c>
      <c r="D70" s="46">
        <v>2.2599999999999998</v>
      </c>
      <c r="E70" s="46">
        <v>2.38</v>
      </c>
      <c r="F70" s="46">
        <v>2.36</v>
      </c>
      <c r="G70" s="46">
        <v>2.17</v>
      </c>
      <c r="H70" s="46">
        <v>2.39</v>
      </c>
      <c r="I70" s="46">
        <v>2.37</v>
      </c>
      <c r="J70" s="46">
        <v>2.38</v>
      </c>
      <c r="K70" s="46">
        <v>2.2799999999999998</v>
      </c>
      <c r="L70" s="46">
        <v>2.39</v>
      </c>
      <c r="M70" s="46">
        <v>2.29</v>
      </c>
      <c r="N70" s="46">
        <v>2.31</v>
      </c>
      <c r="O70" s="46">
        <v>2.39</v>
      </c>
      <c r="P70" s="46">
        <v>2.33</v>
      </c>
      <c r="Q70" s="43" t="s">
        <v>55</v>
      </c>
      <c r="R70" s="47">
        <f t="shared" si="30"/>
        <v>2.325333333333333</v>
      </c>
      <c r="S70" s="47">
        <f t="shared" si="31"/>
        <v>6.3792819419773383E-2</v>
      </c>
      <c r="T70" s="43"/>
      <c r="U70" s="43"/>
    </row>
    <row r="71" spans="1:21" x14ac:dyDescent="0.2">
      <c r="A71" s="44" t="s">
        <v>13</v>
      </c>
      <c r="B71" s="48">
        <f t="shared" ref="B71:P71" si="32">SUM(B62:B70)</f>
        <v>93.61999999999999</v>
      </c>
      <c r="C71" s="48">
        <f t="shared" si="32"/>
        <v>94.52000000000001</v>
      </c>
      <c r="D71" s="48">
        <f t="shared" si="32"/>
        <v>94.320000000000007</v>
      </c>
      <c r="E71" s="48">
        <f t="shared" si="32"/>
        <v>94.399999999999991</v>
      </c>
      <c r="F71" s="48">
        <f t="shared" si="32"/>
        <v>95.09</v>
      </c>
      <c r="G71" s="48">
        <f t="shared" si="32"/>
        <v>94.15</v>
      </c>
      <c r="H71" s="48">
        <f t="shared" si="32"/>
        <v>93.399999999999991</v>
      </c>
      <c r="I71" s="48">
        <f t="shared" si="32"/>
        <v>94.250000000000014</v>
      </c>
      <c r="J71" s="48">
        <f t="shared" si="32"/>
        <v>93.88</v>
      </c>
      <c r="K71" s="48">
        <f t="shared" si="32"/>
        <v>93.61</v>
      </c>
      <c r="L71" s="48">
        <f t="shared" si="32"/>
        <v>94.88</v>
      </c>
      <c r="M71" s="48">
        <f t="shared" si="32"/>
        <v>94.15000000000002</v>
      </c>
      <c r="N71" s="48">
        <f t="shared" si="32"/>
        <v>93.609999999999985</v>
      </c>
      <c r="O71" s="48">
        <f t="shared" si="32"/>
        <v>93.249999999999986</v>
      </c>
      <c r="P71" s="48">
        <f t="shared" si="32"/>
        <v>94.08</v>
      </c>
      <c r="Q71" s="48"/>
      <c r="R71" s="49">
        <f>AVERAGE(B71:P71)</f>
        <v>94.080666666666659</v>
      </c>
      <c r="S71" s="49" t="s">
        <v>14</v>
      </c>
      <c r="T71" s="43"/>
      <c r="U71" s="43"/>
    </row>
    <row r="72" spans="1:21" x14ac:dyDescent="0.2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</row>
    <row r="73" spans="1:21" x14ac:dyDescent="0.2">
      <c r="A73" s="44" t="s">
        <v>1</v>
      </c>
      <c r="B73" s="44" t="s">
        <v>14</v>
      </c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5" t="s">
        <v>56</v>
      </c>
      <c r="S73" s="45" t="s">
        <v>36</v>
      </c>
    </row>
    <row r="74" spans="1:21" ht="18.75" x14ac:dyDescent="0.35">
      <c r="A74" s="43" t="s">
        <v>48</v>
      </c>
      <c r="B74" s="46">
        <f t="shared" ref="B74:P74" si="33">100/B71*B62</f>
        <v>77.41935483870968</v>
      </c>
      <c r="C74" s="46">
        <f t="shared" si="33"/>
        <v>77.401608125264488</v>
      </c>
      <c r="D74" s="46">
        <f t="shared" si="33"/>
        <v>77.618744698897345</v>
      </c>
      <c r="E74" s="46">
        <f t="shared" si="33"/>
        <v>77.372881355932208</v>
      </c>
      <c r="F74" s="46">
        <f t="shared" si="33"/>
        <v>77.021768850562623</v>
      </c>
      <c r="G74" s="46">
        <f t="shared" si="33"/>
        <v>78.629845990440785</v>
      </c>
      <c r="H74" s="46">
        <f t="shared" si="33"/>
        <v>77.20556745182013</v>
      </c>
      <c r="I74" s="46">
        <f t="shared" si="33"/>
        <v>77.612732095490713</v>
      </c>
      <c r="J74" s="46">
        <f t="shared" si="33"/>
        <v>77.258201959948877</v>
      </c>
      <c r="K74" s="46">
        <f t="shared" si="33"/>
        <v>77.352846918064301</v>
      </c>
      <c r="L74" s="46">
        <f t="shared" si="33"/>
        <v>77.434654300168631</v>
      </c>
      <c r="M74" s="46">
        <f t="shared" si="33"/>
        <v>77.302177376526799</v>
      </c>
      <c r="N74" s="46">
        <f t="shared" si="33"/>
        <v>77.619912402521109</v>
      </c>
      <c r="O74" s="46">
        <f t="shared" si="33"/>
        <v>77.351206434316367</v>
      </c>
      <c r="P74" s="46">
        <f t="shared" si="33"/>
        <v>77.32780612244899</v>
      </c>
      <c r="Q74" s="43" t="s">
        <v>48</v>
      </c>
      <c r="R74" s="46">
        <f t="shared" ref="R74:R82" si="34">AVERAGE(B74:P74)</f>
        <v>77.461953928074209</v>
      </c>
      <c r="S74" s="46">
        <f t="shared" ref="S74:S82" si="35">STDEV(B74:P74)</f>
        <v>0.36046408193036872</v>
      </c>
    </row>
    <row r="75" spans="1:21" ht="18.75" x14ac:dyDescent="0.35">
      <c r="A75" s="43" t="s">
        <v>49</v>
      </c>
      <c r="B75" s="46">
        <f t="shared" ref="B75:P75" si="36">100/B71*B63</f>
        <v>0.33112582781456956</v>
      </c>
      <c r="C75" s="46">
        <f t="shared" si="36"/>
        <v>0.31739314430808291</v>
      </c>
      <c r="D75" s="46">
        <f t="shared" si="36"/>
        <v>0.30746395250212039</v>
      </c>
      <c r="E75" s="46">
        <f t="shared" si="36"/>
        <v>0.36016949152542377</v>
      </c>
      <c r="F75" s="46">
        <f t="shared" si="36"/>
        <v>0.15774529393206435</v>
      </c>
      <c r="G75" s="46">
        <f t="shared" si="36"/>
        <v>0.28677642060541692</v>
      </c>
      <c r="H75" s="46">
        <f t="shared" si="36"/>
        <v>0.21413276231263387</v>
      </c>
      <c r="I75" s="46">
        <f t="shared" si="36"/>
        <v>0.31830238726790444</v>
      </c>
      <c r="J75" s="46">
        <f t="shared" si="36"/>
        <v>0.33020877716233493</v>
      </c>
      <c r="K75" s="46">
        <f t="shared" si="36"/>
        <v>0.21365238756543103</v>
      </c>
      <c r="L75" s="46">
        <f t="shared" si="36"/>
        <v>0.31618887015177061</v>
      </c>
      <c r="M75" s="46">
        <f t="shared" si="36"/>
        <v>0.35050451407328725</v>
      </c>
      <c r="N75" s="46">
        <f t="shared" si="36"/>
        <v>0.23501762632197418</v>
      </c>
      <c r="O75" s="46">
        <f t="shared" si="36"/>
        <v>0.28954423592493306</v>
      </c>
      <c r="P75" s="46">
        <f t="shared" si="36"/>
        <v>0.34013605442176875</v>
      </c>
      <c r="Q75" s="43" t="s">
        <v>49</v>
      </c>
      <c r="R75" s="46">
        <f t="shared" si="34"/>
        <v>0.29122411639264772</v>
      </c>
      <c r="S75" s="46">
        <f t="shared" si="35"/>
        <v>5.9182405608470399E-2</v>
      </c>
    </row>
    <row r="76" spans="1:21" ht="18.75" x14ac:dyDescent="0.35">
      <c r="A76" s="43" t="s">
        <v>53</v>
      </c>
      <c r="B76" s="46">
        <f t="shared" ref="B76:P76" si="37">100/B71*B64</f>
        <v>12.240974150822476</v>
      </c>
      <c r="C76" s="46">
        <f t="shared" si="37"/>
        <v>12.082099026661023</v>
      </c>
      <c r="D76" s="46">
        <f t="shared" si="37"/>
        <v>12.213740458015264</v>
      </c>
      <c r="E76" s="46">
        <f t="shared" si="37"/>
        <v>12.139830508474578</v>
      </c>
      <c r="F76" s="46">
        <f t="shared" si="37"/>
        <v>12.4934272794195</v>
      </c>
      <c r="G76" s="46">
        <f t="shared" si="37"/>
        <v>11.874668082846521</v>
      </c>
      <c r="H76" s="46">
        <f t="shared" si="37"/>
        <v>12.301927194860815</v>
      </c>
      <c r="I76" s="46">
        <f t="shared" si="37"/>
        <v>12.063660477453579</v>
      </c>
      <c r="J76" s="46">
        <f t="shared" si="37"/>
        <v>12.270984235193865</v>
      </c>
      <c r="K76" s="46">
        <f t="shared" si="37"/>
        <v>12.487982053199444</v>
      </c>
      <c r="L76" s="46">
        <f t="shared" si="37"/>
        <v>12.225969645868464</v>
      </c>
      <c r="M76" s="46">
        <f t="shared" si="37"/>
        <v>12.214551248008494</v>
      </c>
      <c r="N76" s="46">
        <f t="shared" si="37"/>
        <v>12.327742762525371</v>
      </c>
      <c r="O76" s="46">
        <f t="shared" si="37"/>
        <v>12.21447721179625</v>
      </c>
      <c r="P76" s="46">
        <f t="shared" si="37"/>
        <v>12.170493197278912</v>
      </c>
      <c r="Q76" s="43" t="s">
        <v>53</v>
      </c>
      <c r="R76" s="46">
        <f t="shared" si="34"/>
        <v>12.221501835494969</v>
      </c>
      <c r="S76" s="46">
        <f t="shared" si="35"/>
        <v>0.15575366034925289</v>
      </c>
    </row>
    <row r="77" spans="1:21" x14ac:dyDescent="0.2">
      <c r="A77" s="43" t="s">
        <v>5</v>
      </c>
      <c r="B77" s="46">
        <f t="shared" ref="B77:P77" si="38">100/B71*B65</f>
        <v>1.7517624439222388</v>
      </c>
      <c r="C77" s="46">
        <f t="shared" si="38"/>
        <v>1.8831993228946253</v>
      </c>
      <c r="D77" s="46">
        <f t="shared" si="38"/>
        <v>1.749363867684478</v>
      </c>
      <c r="E77" s="46">
        <f t="shared" si="38"/>
        <v>1.8220338983050848</v>
      </c>
      <c r="F77" s="46">
        <f t="shared" si="38"/>
        <v>1.9244925859711854</v>
      </c>
      <c r="G77" s="46">
        <f t="shared" si="38"/>
        <v>1.571959638874137</v>
      </c>
      <c r="H77" s="46">
        <f t="shared" si="38"/>
        <v>1.8522483940042829</v>
      </c>
      <c r="I77" s="46">
        <f t="shared" si="38"/>
        <v>1.9522546419098141</v>
      </c>
      <c r="J77" s="46">
        <f t="shared" si="38"/>
        <v>1.832126118449084</v>
      </c>
      <c r="K77" s="46">
        <f t="shared" si="38"/>
        <v>1.7519495780365344</v>
      </c>
      <c r="L77" s="46">
        <f t="shared" si="38"/>
        <v>1.6968802698145025</v>
      </c>
      <c r="M77" s="46">
        <f t="shared" si="38"/>
        <v>1.922464152947424</v>
      </c>
      <c r="N77" s="46">
        <f t="shared" si="38"/>
        <v>1.7412669586582632</v>
      </c>
      <c r="O77" s="46">
        <f t="shared" si="38"/>
        <v>1.8981233243967834</v>
      </c>
      <c r="P77" s="46">
        <f t="shared" si="38"/>
        <v>1.7006802721088439</v>
      </c>
      <c r="Q77" s="43" t="s">
        <v>5</v>
      </c>
      <c r="R77" s="46">
        <f t="shared" si="34"/>
        <v>1.8033870311984854</v>
      </c>
      <c r="S77" s="46">
        <f t="shared" si="35"/>
        <v>0.10605013782827015</v>
      </c>
    </row>
    <row r="78" spans="1:21" x14ac:dyDescent="0.2">
      <c r="A78" s="43" t="s">
        <v>7</v>
      </c>
      <c r="B78" s="46">
        <f t="shared" ref="B78:P78" si="39">100/B71*B66</f>
        <v>4.2725913266396069E-2</v>
      </c>
      <c r="C78" s="46">
        <f t="shared" si="39"/>
        <v>0.13753702920016928</v>
      </c>
      <c r="D78" s="46">
        <f t="shared" si="39"/>
        <v>9.5419847328244253E-2</v>
      </c>
      <c r="E78" s="46">
        <f t="shared" si="39"/>
        <v>0.14830508474576273</v>
      </c>
      <c r="F78" s="46">
        <f t="shared" si="39"/>
        <v>0.1156798822168472</v>
      </c>
      <c r="G78" s="46">
        <f t="shared" si="39"/>
        <v>6.3728093467870423E-2</v>
      </c>
      <c r="H78" s="46">
        <f t="shared" si="39"/>
        <v>0.13918629550321202</v>
      </c>
      <c r="I78" s="46">
        <f t="shared" si="39"/>
        <v>6.3660477453580888E-2</v>
      </c>
      <c r="J78" s="46">
        <f t="shared" si="39"/>
        <v>0.10651896037494675</v>
      </c>
      <c r="K78" s="46">
        <f t="shared" si="39"/>
        <v>7.4778335647900873E-2</v>
      </c>
      <c r="L78" s="46">
        <f t="shared" si="39"/>
        <v>0.16863406408094433</v>
      </c>
      <c r="M78" s="46">
        <f t="shared" si="39"/>
        <v>0.12745618693574082</v>
      </c>
      <c r="N78" s="46">
        <f t="shared" si="39"/>
        <v>2.1365238756543108E-2</v>
      </c>
      <c r="O78" s="46">
        <f t="shared" si="39"/>
        <v>9.6514745308311015E-2</v>
      </c>
      <c r="P78" s="46">
        <f t="shared" si="39"/>
        <v>0.14880952380952384</v>
      </c>
      <c r="Q78" s="43" t="s">
        <v>7</v>
      </c>
      <c r="R78" s="46">
        <f t="shared" si="34"/>
        <v>0.10335464520639957</v>
      </c>
      <c r="S78" s="46">
        <f t="shared" si="35"/>
        <v>4.3105840606225417E-2</v>
      </c>
    </row>
    <row r="79" spans="1:21" x14ac:dyDescent="0.2">
      <c r="A79" s="43" t="s">
        <v>8</v>
      </c>
      <c r="B79" s="46">
        <f t="shared" ref="B79:P79" si="40">100/B71*B67</f>
        <v>0.32044434949797052</v>
      </c>
      <c r="C79" s="46">
        <f t="shared" si="40"/>
        <v>0.30681337283114679</v>
      </c>
      <c r="D79" s="46">
        <f t="shared" si="40"/>
        <v>0.25445292620865134</v>
      </c>
      <c r="E79" s="46">
        <f t="shared" si="40"/>
        <v>0.24364406779661019</v>
      </c>
      <c r="F79" s="46">
        <f t="shared" si="40"/>
        <v>0.30497423493532444</v>
      </c>
      <c r="G79" s="46">
        <f t="shared" si="40"/>
        <v>0.15932023366967604</v>
      </c>
      <c r="H79" s="46">
        <f t="shared" si="40"/>
        <v>0.20342612419700215</v>
      </c>
      <c r="I79" s="46">
        <f t="shared" si="40"/>
        <v>0.25464190981432355</v>
      </c>
      <c r="J79" s="46">
        <f t="shared" si="40"/>
        <v>0.27694929697486154</v>
      </c>
      <c r="K79" s="46">
        <f t="shared" si="40"/>
        <v>0.32047858134814655</v>
      </c>
      <c r="L79" s="46">
        <f t="shared" si="40"/>
        <v>0.26349072512647553</v>
      </c>
      <c r="M79" s="46">
        <f t="shared" si="40"/>
        <v>0.26553372278279336</v>
      </c>
      <c r="N79" s="46">
        <f t="shared" si="40"/>
        <v>0.20296976818715953</v>
      </c>
      <c r="O79" s="46">
        <f t="shared" si="40"/>
        <v>0.32171581769437002</v>
      </c>
      <c r="P79" s="46">
        <f t="shared" si="40"/>
        <v>0.29761904761904767</v>
      </c>
      <c r="Q79" s="43" t="s">
        <v>8</v>
      </c>
      <c r="R79" s="46">
        <f t="shared" si="34"/>
        <v>0.2664316119122373</v>
      </c>
      <c r="S79" s="46">
        <f t="shared" si="35"/>
        <v>4.8825820159089664E-2</v>
      </c>
    </row>
    <row r="80" spans="1:21" x14ac:dyDescent="0.2">
      <c r="A80" s="43" t="s">
        <v>9</v>
      </c>
      <c r="B80" s="46">
        <f t="shared" ref="B80:P80" si="41">100/B71*B68</f>
        <v>1.8906216620380263</v>
      </c>
      <c r="C80" s="46">
        <f t="shared" si="41"/>
        <v>1.8620397799407531</v>
      </c>
      <c r="D80" s="46">
        <f t="shared" si="41"/>
        <v>1.8977947413061913</v>
      </c>
      <c r="E80" s="46">
        <f t="shared" si="41"/>
        <v>1.8114406779661019</v>
      </c>
      <c r="F80" s="46">
        <f t="shared" si="41"/>
        <v>1.9034598801135767</v>
      </c>
      <c r="G80" s="46">
        <f t="shared" si="41"/>
        <v>1.6356877323420074</v>
      </c>
      <c r="H80" s="46">
        <f t="shared" si="41"/>
        <v>1.8950749464668095</v>
      </c>
      <c r="I80" s="46">
        <f t="shared" si="41"/>
        <v>1.7400530503978777</v>
      </c>
      <c r="J80" s="46">
        <f t="shared" si="41"/>
        <v>1.9279931827865362</v>
      </c>
      <c r="K80" s="46">
        <f t="shared" si="41"/>
        <v>1.8480931524409785</v>
      </c>
      <c r="L80" s="46">
        <f t="shared" si="41"/>
        <v>1.7601180438448565</v>
      </c>
      <c r="M80" s="46">
        <f t="shared" si="41"/>
        <v>1.83749336165693</v>
      </c>
      <c r="N80" s="46">
        <f t="shared" si="41"/>
        <v>1.8801410105757934</v>
      </c>
      <c r="O80" s="46">
        <f t="shared" si="41"/>
        <v>1.7158176943699737</v>
      </c>
      <c r="P80" s="46">
        <f t="shared" si="41"/>
        <v>1.9026360544217689</v>
      </c>
      <c r="Q80" s="43" t="s">
        <v>9</v>
      </c>
      <c r="R80" s="46">
        <f t="shared" si="34"/>
        <v>1.833897664711212</v>
      </c>
      <c r="S80" s="46">
        <f t="shared" si="35"/>
        <v>8.4764558906036652E-2</v>
      </c>
    </row>
    <row r="81" spans="1:19" ht="18.75" x14ac:dyDescent="0.35">
      <c r="A81" s="43" t="s">
        <v>54</v>
      </c>
      <c r="B81" s="46">
        <f t="shared" ref="B81:P81" si="42">100/B71*B69</f>
        <v>3.5782952360606712</v>
      </c>
      <c r="C81" s="46">
        <f t="shared" si="42"/>
        <v>3.5653829877274648</v>
      </c>
      <c r="D81" s="46">
        <f t="shared" si="42"/>
        <v>3.4669211195928749</v>
      </c>
      <c r="E81" s="46">
        <f t="shared" si="42"/>
        <v>3.5805084745762712</v>
      </c>
      <c r="F81" s="46">
        <f t="shared" si="42"/>
        <v>3.5965927016510677</v>
      </c>
      <c r="G81" s="46">
        <f t="shared" si="42"/>
        <v>3.4731810939989378</v>
      </c>
      <c r="H81" s="46">
        <f t="shared" si="42"/>
        <v>3.6295503211991438</v>
      </c>
      <c r="I81" s="46">
        <f t="shared" si="42"/>
        <v>3.4801061007957554</v>
      </c>
      <c r="J81" s="46">
        <f t="shared" si="42"/>
        <v>3.4618662121857691</v>
      </c>
      <c r="K81" s="46">
        <f t="shared" si="42"/>
        <v>3.5145817754513407</v>
      </c>
      <c r="L81" s="46">
        <f t="shared" si="42"/>
        <v>3.6150927487352447</v>
      </c>
      <c r="M81" s="46">
        <f t="shared" si="42"/>
        <v>3.5475305363781193</v>
      </c>
      <c r="N81" s="46">
        <f t="shared" si="42"/>
        <v>3.5038991560730697</v>
      </c>
      <c r="O81" s="46">
        <f t="shared" si="42"/>
        <v>3.5495978552278831</v>
      </c>
      <c r="P81" s="46">
        <f t="shared" si="42"/>
        <v>3.6352040816326534</v>
      </c>
      <c r="Q81" s="43" t="s">
        <v>54</v>
      </c>
      <c r="R81" s="46">
        <f t="shared" si="34"/>
        <v>3.5465540267524172</v>
      </c>
      <c r="S81" s="46">
        <f t="shared" si="35"/>
        <v>6.0135443825877606E-2</v>
      </c>
    </row>
    <row r="82" spans="1:19" ht="18.75" x14ac:dyDescent="0.35">
      <c r="A82" s="43" t="s">
        <v>55</v>
      </c>
      <c r="B82" s="46">
        <f t="shared" ref="B82:P82" si="43">100/B71*B70</f>
        <v>2.4246955778679773</v>
      </c>
      <c r="C82" s="46">
        <f t="shared" si="43"/>
        <v>2.4439272111722383</v>
      </c>
      <c r="D82" s="46">
        <f t="shared" si="43"/>
        <v>2.3960983884648002</v>
      </c>
      <c r="E82" s="46">
        <f t="shared" si="43"/>
        <v>2.5211864406779663</v>
      </c>
      <c r="F82" s="46">
        <f t="shared" si="43"/>
        <v>2.4818592911978126</v>
      </c>
      <c r="G82" s="46">
        <f t="shared" si="43"/>
        <v>2.3048327137546467</v>
      </c>
      <c r="H82" s="46">
        <f t="shared" si="43"/>
        <v>2.5588865096359745</v>
      </c>
      <c r="I82" s="46">
        <f t="shared" si="43"/>
        <v>2.5145888594164454</v>
      </c>
      <c r="J82" s="46">
        <f t="shared" si="43"/>
        <v>2.5351512569237324</v>
      </c>
      <c r="K82" s="46">
        <f t="shared" si="43"/>
        <v>2.4356372182459136</v>
      </c>
      <c r="L82" s="46">
        <f t="shared" si="43"/>
        <v>2.5189713322091061</v>
      </c>
      <c r="M82" s="46">
        <f t="shared" si="43"/>
        <v>2.4322889006903874</v>
      </c>
      <c r="N82" s="46">
        <f t="shared" si="43"/>
        <v>2.4676850763807292</v>
      </c>
      <c r="O82" s="46">
        <f t="shared" si="43"/>
        <v>2.5630026809651483</v>
      </c>
      <c r="P82" s="46">
        <f t="shared" si="43"/>
        <v>2.4766156462585038</v>
      </c>
      <c r="Q82" s="43" t="s">
        <v>55</v>
      </c>
      <c r="R82" s="46">
        <f t="shared" si="34"/>
        <v>2.4716951402574256</v>
      </c>
      <c r="S82" s="46">
        <f t="shared" si="35"/>
        <v>6.8673638805815632E-2</v>
      </c>
    </row>
    <row r="83" spans="1:19" x14ac:dyDescent="0.2">
      <c r="A83" s="44" t="s">
        <v>13</v>
      </c>
      <c r="B83" s="48">
        <f t="shared" ref="B83:P83" si="44">100/B71*B71</f>
        <v>100</v>
      </c>
      <c r="C83" s="48">
        <f t="shared" si="44"/>
        <v>100</v>
      </c>
      <c r="D83" s="48">
        <f t="shared" si="44"/>
        <v>99.999999999999986</v>
      </c>
      <c r="E83" s="48">
        <f t="shared" si="44"/>
        <v>100</v>
      </c>
      <c r="F83" s="48">
        <f t="shared" si="44"/>
        <v>100.00000000000001</v>
      </c>
      <c r="G83" s="48">
        <f t="shared" si="44"/>
        <v>100</v>
      </c>
      <c r="H83" s="48">
        <f t="shared" si="44"/>
        <v>100</v>
      </c>
      <c r="I83" s="48">
        <f t="shared" si="44"/>
        <v>100</v>
      </c>
      <c r="J83" s="48">
        <f t="shared" si="44"/>
        <v>100</v>
      </c>
      <c r="K83" s="48">
        <f t="shared" si="44"/>
        <v>100</v>
      </c>
      <c r="L83" s="48">
        <f t="shared" si="44"/>
        <v>99.999999999999986</v>
      </c>
      <c r="M83" s="48">
        <f t="shared" si="44"/>
        <v>100</v>
      </c>
      <c r="N83" s="48">
        <f t="shared" si="44"/>
        <v>100</v>
      </c>
      <c r="O83" s="48">
        <f t="shared" si="44"/>
        <v>100.00000000000001</v>
      </c>
      <c r="P83" s="48">
        <f t="shared" si="44"/>
        <v>100.00000000000001</v>
      </c>
      <c r="Q83" s="48"/>
      <c r="R83" s="48">
        <f>SUM(R74:R82)</f>
        <v>100</v>
      </c>
      <c r="S83" s="44"/>
    </row>
    <row r="84" spans="1:19" x14ac:dyDescent="0.2">
      <c r="A84" s="43"/>
      <c r="B84" s="43"/>
      <c r="C84" s="43"/>
      <c r="D84" s="43"/>
      <c r="E84" s="43"/>
      <c r="F84" s="43"/>
      <c r="G84" s="50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</row>
    <row r="85" spans="1:19" ht="15.75" x14ac:dyDescent="0.25">
      <c r="A85" s="52" t="s">
        <v>111</v>
      </c>
      <c r="B85" s="39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</row>
    <row r="86" spans="1:19" ht="15" x14ac:dyDescent="0.2">
      <c r="A86" s="43" t="s">
        <v>90</v>
      </c>
      <c r="B86" s="39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</row>
    <row r="87" spans="1:19" ht="15" x14ac:dyDescent="0.2">
      <c r="A87" s="43" t="s">
        <v>108</v>
      </c>
      <c r="B87" s="39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</row>
    <row r="88" spans="1:19" ht="15" x14ac:dyDescent="0.2">
      <c r="A88" s="43" t="s">
        <v>89</v>
      </c>
      <c r="B88" s="51"/>
      <c r="C88" s="43"/>
      <c r="D88" s="43"/>
      <c r="E88" s="43"/>
      <c r="F88" s="43"/>
      <c r="G88" s="43"/>
      <c r="H88" s="43"/>
      <c r="I88" s="43" t="s">
        <v>0</v>
      </c>
      <c r="J88" s="43"/>
      <c r="K88" s="43"/>
      <c r="L88" s="43"/>
      <c r="M88" s="43" t="s">
        <v>0</v>
      </c>
      <c r="N88" s="43"/>
      <c r="O88" s="43"/>
      <c r="P88" s="43"/>
      <c r="Q88" s="43"/>
      <c r="R88" s="43"/>
      <c r="S88" s="43"/>
    </row>
    <row r="89" spans="1:19" x14ac:dyDescent="0.2">
      <c r="A89" s="44" t="s">
        <v>1</v>
      </c>
      <c r="B89" s="44">
        <v>1</v>
      </c>
      <c r="C89" s="44">
        <v>2</v>
      </c>
      <c r="D89" s="44">
        <v>3</v>
      </c>
      <c r="E89" s="44">
        <v>4</v>
      </c>
      <c r="F89" s="44">
        <v>5</v>
      </c>
      <c r="G89" s="44">
        <v>6</v>
      </c>
      <c r="H89" s="44">
        <v>7</v>
      </c>
      <c r="I89" s="44">
        <v>8</v>
      </c>
      <c r="J89" s="44">
        <v>9</v>
      </c>
      <c r="K89" s="44">
        <v>10</v>
      </c>
      <c r="L89" s="44">
        <v>11</v>
      </c>
      <c r="M89" s="44">
        <v>12</v>
      </c>
      <c r="N89" s="44">
        <v>13</v>
      </c>
      <c r="O89" s="44">
        <v>14</v>
      </c>
      <c r="P89" s="44">
        <v>15</v>
      </c>
      <c r="Q89" s="44"/>
      <c r="R89" s="45" t="s">
        <v>56</v>
      </c>
      <c r="S89" s="45" t="s">
        <v>36</v>
      </c>
    </row>
    <row r="90" spans="1:19" ht="18.75" x14ac:dyDescent="0.35">
      <c r="A90" s="43" t="s">
        <v>48</v>
      </c>
      <c r="B90" s="46">
        <v>73.28</v>
      </c>
      <c r="C90" s="46">
        <v>72.5</v>
      </c>
      <c r="D90" s="46">
        <v>72.38</v>
      </c>
      <c r="E90" s="46">
        <v>72.959999999999994</v>
      </c>
      <c r="F90" s="46">
        <v>71</v>
      </c>
      <c r="G90" s="46">
        <v>72.760000000000005</v>
      </c>
      <c r="H90" s="46">
        <v>72.23</v>
      </c>
      <c r="I90" s="46">
        <v>72.47</v>
      </c>
      <c r="J90" s="46">
        <v>72.58</v>
      </c>
      <c r="K90" s="46">
        <v>72.11</v>
      </c>
      <c r="L90" s="46">
        <v>73.13</v>
      </c>
      <c r="M90" s="46">
        <v>72.94</v>
      </c>
      <c r="N90" s="46">
        <v>72.25</v>
      </c>
      <c r="O90" s="46">
        <v>72.53</v>
      </c>
      <c r="P90" s="46">
        <v>71.98</v>
      </c>
      <c r="Q90" s="43" t="s">
        <v>48</v>
      </c>
      <c r="R90" s="47">
        <f t="shared" ref="R90:R98" si="45">AVERAGE(B90:P90)</f>
        <v>72.473333333333343</v>
      </c>
      <c r="S90" s="47">
        <f t="shared" ref="S90:S98" si="46">STDEV(B90:P90)</f>
        <v>0.55407150991116394</v>
      </c>
    </row>
    <row r="91" spans="1:19" ht="18.75" x14ac:dyDescent="0.35">
      <c r="A91" s="43" t="s">
        <v>49</v>
      </c>
      <c r="B91" s="46">
        <v>0.28999999999999998</v>
      </c>
      <c r="C91" s="46">
        <v>0.36</v>
      </c>
      <c r="D91" s="46">
        <v>0.39</v>
      </c>
      <c r="E91" s="46">
        <v>0.37</v>
      </c>
      <c r="F91" s="46">
        <v>0.33</v>
      </c>
      <c r="G91" s="46">
        <v>0.34</v>
      </c>
      <c r="H91" s="46">
        <v>0.35</v>
      </c>
      <c r="I91" s="46">
        <v>0.25</v>
      </c>
      <c r="J91" s="46">
        <v>0.2</v>
      </c>
      <c r="K91" s="46">
        <v>0.41</v>
      </c>
      <c r="L91" s="46">
        <v>0.31</v>
      </c>
      <c r="M91" s="46">
        <v>0.46</v>
      </c>
      <c r="N91" s="46">
        <v>0.4</v>
      </c>
      <c r="O91" s="46">
        <v>0.37</v>
      </c>
      <c r="P91" s="46">
        <v>0.34</v>
      </c>
      <c r="Q91" s="43" t="s">
        <v>49</v>
      </c>
      <c r="R91" s="47">
        <f t="shared" si="45"/>
        <v>0.34466666666666673</v>
      </c>
      <c r="S91" s="47">
        <f t="shared" si="46"/>
        <v>6.4682374135536166E-2</v>
      </c>
    </row>
    <row r="92" spans="1:19" ht="18.75" x14ac:dyDescent="0.35">
      <c r="A92" s="43" t="s">
        <v>50</v>
      </c>
      <c r="B92" s="46">
        <v>11.35</v>
      </c>
      <c r="C92" s="46">
        <v>11.25</v>
      </c>
      <c r="D92" s="46">
        <v>11.28</v>
      </c>
      <c r="E92" s="46">
        <v>11.35</v>
      </c>
      <c r="F92" s="46">
        <v>12.17</v>
      </c>
      <c r="G92" s="46">
        <v>11.23</v>
      </c>
      <c r="H92" s="46">
        <v>11.22</v>
      </c>
      <c r="I92" s="46">
        <v>11.06</v>
      </c>
      <c r="J92" s="46">
        <v>11.29</v>
      </c>
      <c r="K92" s="46">
        <v>11.27</v>
      </c>
      <c r="L92" s="46">
        <v>11.29</v>
      </c>
      <c r="M92" s="46">
        <v>11.29</v>
      </c>
      <c r="N92" s="46">
        <v>11.4</v>
      </c>
      <c r="O92" s="46">
        <v>11.13</v>
      </c>
      <c r="P92" s="46">
        <v>11.33</v>
      </c>
      <c r="Q92" s="43" t="s">
        <v>50</v>
      </c>
      <c r="R92" s="47">
        <f t="shared" si="45"/>
        <v>11.327333333333335</v>
      </c>
      <c r="S92" s="47">
        <f t="shared" si="46"/>
        <v>0.24835075042788818</v>
      </c>
    </row>
    <row r="93" spans="1:19" x14ac:dyDescent="0.2">
      <c r="A93" s="43" t="s">
        <v>5</v>
      </c>
      <c r="B93" s="46">
        <v>1.99</v>
      </c>
      <c r="C93" s="46">
        <v>1.74</v>
      </c>
      <c r="D93" s="46">
        <v>1.77</v>
      </c>
      <c r="E93" s="46">
        <v>1.87</v>
      </c>
      <c r="F93" s="46">
        <v>2.27</v>
      </c>
      <c r="G93" s="46">
        <v>1.48</v>
      </c>
      <c r="H93" s="46">
        <v>1.87</v>
      </c>
      <c r="I93" s="46">
        <v>1.88</v>
      </c>
      <c r="J93" s="46">
        <v>1.78</v>
      </c>
      <c r="K93" s="46">
        <v>1.64</v>
      </c>
      <c r="L93" s="46">
        <v>1.82</v>
      </c>
      <c r="M93" s="46">
        <v>1.8</v>
      </c>
      <c r="N93" s="46">
        <v>1.63</v>
      </c>
      <c r="O93" s="46">
        <v>1.57</v>
      </c>
      <c r="P93" s="46">
        <v>1.71</v>
      </c>
      <c r="Q93" s="43" t="s">
        <v>5</v>
      </c>
      <c r="R93" s="47">
        <f t="shared" si="45"/>
        <v>1.7880000000000003</v>
      </c>
      <c r="S93" s="47">
        <f t="shared" si="46"/>
        <v>0.18789054564521326</v>
      </c>
    </row>
    <row r="94" spans="1:19" x14ac:dyDescent="0.2">
      <c r="A94" s="43" t="s">
        <v>7</v>
      </c>
      <c r="B94" s="46">
        <v>0</v>
      </c>
      <c r="C94" s="46">
        <v>0.05</v>
      </c>
      <c r="D94" s="46">
        <v>0.03</v>
      </c>
      <c r="E94" s="46">
        <v>0.01</v>
      </c>
      <c r="F94" s="46">
        <v>0.03</v>
      </c>
      <c r="G94" s="46">
        <v>0.03</v>
      </c>
      <c r="H94" s="46">
        <v>0.01</v>
      </c>
      <c r="I94" s="46">
        <v>0.11</v>
      </c>
      <c r="J94" s="46">
        <v>0.2</v>
      </c>
      <c r="K94" s="46">
        <v>0.15</v>
      </c>
      <c r="L94" s="46">
        <v>0</v>
      </c>
      <c r="M94" s="46">
        <v>0.18</v>
      </c>
      <c r="N94" s="46">
        <v>0.04</v>
      </c>
      <c r="O94" s="46">
        <v>0.02</v>
      </c>
      <c r="P94" s="46">
        <v>0.01</v>
      </c>
      <c r="Q94" s="43" t="s">
        <v>7</v>
      </c>
      <c r="R94" s="47">
        <f t="shared" si="45"/>
        <v>5.800000000000001E-2</v>
      </c>
      <c r="S94" s="47">
        <f t="shared" si="46"/>
        <v>6.7633465934297005E-2</v>
      </c>
    </row>
    <row r="95" spans="1:19" x14ac:dyDescent="0.2">
      <c r="A95" s="43" t="s">
        <v>8</v>
      </c>
      <c r="B95" s="46">
        <v>0.26</v>
      </c>
      <c r="C95" s="46">
        <v>0.24</v>
      </c>
      <c r="D95" s="46">
        <v>0.3</v>
      </c>
      <c r="E95" s="46">
        <v>0.28999999999999998</v>
      </c>
      <c r="F95" s="46">
        <v>0.36</v>
      </c>
      <c r="G95" s="46">
        <v>0.26</v>
      </c>
      <c r="H95" s="46">
        <v>0.32</v>
      </c>
      <c r="I95" s="46">
        <v>0.33</v>
      </c>
      <c r="J95" s="46">
        <v>0.28999999999999998</v>
      </c>
      <c r="K95" s="46">
        <v>0.33</v>
      </c>
      <c r="L95" s="46">
        <v>0.27</v>
      </c>
      <c r="M95" s="46">
        <v>0.32</v>
      </c>
      <c r="N95" s="46">
        <v>0.31</v>
      </c>
      <c r="O95" s="46">
        <v>0.25</v>
      </c>
      <c r="P95" s="46">
        <v>0.33</v>
      </c>
      <c r="Q95" s="43" t="s">
        <v>8</v>
      </c>
      <c r="R95" s="47">
        <f t="shared" si="45"/>
        <v>0.29733333333333339</v>
      </c>
      <c r="S95" s="47">
        <f t="shared" si="46"/>
        <v>3.5348604067540826E-2</v>
      </c>
    </row>
    <row r="96" spans="1:19" x14ac:dyDescent="0.2">
      <c r="A96" s="43" t="s">
        <v>9</v>
      </c>
      <c r="B96" s="46">
        <v>1.79</v>
      </c>
      <c r="C96" s="46">
        <v>1.85</v>
      </c>
      <c r="D96" s="46">
        <v>1.91</v>
      </c>
      <c r="E96" s="46">
        <v>1.88</v>
      </c>
      <c r="F96" s="46">
        <v>2.5499999999999998</v>
      </c>
      <c r="G96" s="46">
        <v>1.79</v>
      </c>
      <c r="H96" s="46">
        <v>1.84</v>
      </c>
      <c r="I96" s="46">
        <v>1.83</v>
      </c>
      <c r="J96" s="46">
        <v>1.82</v>
      </c>
      <c r="K96" s="46">
        <v>1.92</v>
      </c>
      <c r="L96" s="46">
        <v>1.98</v>
      </c>
      <c r="M96" s="46">
        <v>1.93</v>
      </c>
      <c r="N96" s="46">
        <v>1.81</v>
      </c>
      <c r="O96" s="46">
        <v>1.83</v>
      </c>
      <c r="P96" s="46">
        <v>1.83</v>
      </c>
      <c r="Q96" s="43" t="s">
        <v>9</v>
      </c>
      <c r="R96" s="47">
        <f t="shared" si="45"/>
        <v>1.9039999999999997</v>
      </c>
      <c r="S96" s="47">
        <f t="shared" si="46"/>
        <v>0.18707523314736996</v>
      </c>
    </row>
    <row r="97" spans="1:19" ht="18.75" x14ac:dyDescent="0.35">
      <c r="A97" s="43" t="s">
        <v>51</v>
      </c>
      <c r="B97" s="46">
        <v>3.09</v>
      </c>
      <c r="C97" s="46">
        <v>3.01</v>
      </c>
      <c r="D97" s="46">
        <v>3.07</v>
      </c>
      <c r="E97" s="46">
        <v>3.19</v>
      </c>
      <c r="F97" s="46">
        <v>3.02</v>
      </c>
      <c r="G97" s="46">
        <v>3.01</v>
      </c>
      <c r="H97" s="46">
        <v>3.07</v>
      </c>
      <c r="I97" s="46">
        <v>2.93</v>
      </c>
      <c r="J97" s="46">
        <v>3.07</v>
      </c>
      <c r="K97" s="46">
        <v>3.05</v>
      </c>
      <c r="L97" s="46">
        <v>3</v>
      </c>
      <c r="M97" s="46">
        <v>3.02</v>
      </c>
      <c r="N97" s="46">
        <v>3.1</v>
      </c>
      <c r="O97" s="46">
        <v>3.09</v>
      </c>
      <c r="P97" s="46">
        <v>3.05</v>
      </c>
      <c r="Q97" s="43" t="s">
        <v>51</v>
      </c>
      <c r="R97" s="47">
        <f t="shared" si="45"/>
        <v>3.0513333333333339</v>
      </c>
      <c r="S97" s="47">
        <f t="shared" si="46"/>
        <v>5.8781273338012092E-2</v>
      </c>
    </row>
    <row r="98" spans="1:19" ht="18.75" x14ac:dyDescent="0.35">
      <c r="A98" s="43" t="s">
        <v>52</v>
      </c>
      <c r="B98" s="46">
        <v>2.5099999999999998</v>
      </c>
      <c r="C98" s="46">
        <v>2.4900000000000002</v>
      </c>
      <c r="D98" s="46">
        <v>2.42</v>
      </c>
      <c r="E98" s="46">
        <v>2.41</v>
      </c>
      <c r="F98" s="46">
        <v>2.2799999999999998</v>
      </c>
      <c r="G98" s="46">
        <v>2.5299999999999998</v>
      </c>
      <c r="H98" s="46">
        <v>2.4900000000000002</v>
      </c>
      <c r="I98" s="46">
        <v>2.57</v>
      </c>
      <c r="J98" s="46">
        <v>2.4900000000000002</v>
      </c>
      <c r="K98" s="46">
        <v>2.36</v>
      </c>
      <c r="L98" s="46">
        <v>2.35</v>
      </c>
      <c r="M98" s="46">
        <v>2.48</v>
      </c>
      <c r="N98" s="46">
        <v>2.4</v>
      </c>
      <c r="O98" s="46">
        <v>2.41</v>
      </c>
      <c r="P98" s="46">
        <v>2.4900000000000002</v>
      </c>
      <c r="Q98" s="43" t="s">
        <v>52</v>
      </c>
      <c r="R98" s="47">
        <f t="shared" si="45"/>
        <v>2.4453333333333331</v>
      </c>
      <c r="S98" s="47">
        <f t="shared" si="46"/>
        <v>7.7907148641981575E-2</v>
      </c>
    </row>
    <row r="99" spans="1:19" x14ac:dyDescent="0.2">
      <c r="A99" s="44" t="s">
        <v>13</v>
      </c>
      <c r="B99" s="48">
        <f t="shared" ref="B99:P99" si="47">SUM(B90:B98)</f>
        <v>94.560000000000016</v>
      </c>
      <c r="C99" s="48">
        <f t="shared" si="47"/>
        <v>93.489999999999981</v>
      </c>
      <c r="D99" s="48">
        <f t="shared" si="47"/>
        <v>93.549999999999983</v>
      </c>
      <c r="E99" s="48">
        <f t="shared" si="47"/>
        <v>94.33</v>
      </c>
      <c r="F99" s="48">
        <f t="shared" si="47"/>
        <v>94.009999999999991</v>
      </c>
      <c r="G99" s="48">
        <f t="shared" si="47"/>
        <v>93.430000000000035</v>
      </c>
      <c r="H99" s="48">
        <f t="shared" si="47"/>
        <v>93.399999999999991</v>
      </c>
      <c r="I99" s="48">
        <f t="shared" si="47"/>
        <v>93.429999999999993</v>
      </c>
      <c r="J99" s="48">
        <f t="shared" si="47"/>
        <v>93.719999999999985</v>
      </c>
      <c r="K99" s="48">
        <f t="shared" si="47"/>
        <v>93.24</v>
      </c>
      <c r="L99" s="48">
        <f t="shared" si="47"/>
        <v>94.149999999999977</v>
      </c>
      <c r="M99" s="48">
        <f t="shared" si="47"/>
        <v>94.42</v>
      </c>
      <c r="N99" s="48">
        <f t="shared" si="47"/>
        <v>93.340000000000018</v>
      </c>
      <c r="O99" s="48">
        <f t="shared" si="47"/>
        <v>93.199999999999989</v>
      </c>
      <c r="P99" s="48">
        <f t="shared" si="47"/>
        <v>93.07</v>
      </c>
      <c r="Q99" s="48"/>
      <c r="R99" s="49">
        <f>AVERAGE(B99:P99)</f>
        <v>93.689333333333323</v>
      </c>
      <c r="S99" s="49" t="s">
        <v>14</v>
      </c>
    </row>
    <row r="100" spans="1:19" x14ac:dyDescent="0.2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</row>
    <row r="101" spans="1:19" x14ac:dyDescent="0.2">
      <c r="A101" s="44" t="s">
        <v>1</v>
      </c>
      <c r="B101" s="44" t="s">
        <v>14</v>
      </c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5" t="s">
        <v>56</v>
      </c>
      <c r="S101" s="45" t="s">
        <v>36</v>
      </c>
    </row>
    <row r="102" spans="1:19" ht="18.75" x14ac:dyDescent="0.35">
      <c r="A102" s="43" t="s">
        <v>48</v>
      </c>
      <c r="B102" s="46">
        <f t="shared" ref="B102:P102" si="48">100/B99*B90</f>
        <v>77.495769881556669</v>
      </c>
      <c r="C102" s="46">
        <f t="shared" si="48"/>
        <v>77.548400898491835</v>
      </c>
      <c r="D102" s="46">
        <f t="shared" si="48"/>
        <v>77.3703901656868</v>
      </c>
      <c r="E102" s="46">
        <f t="shared" si="48"/>
        <v>77.345489239902463</v>
      </c>
      <c r="F102" s="46">
        <f t="shared" si="48"/>
        <v>75.523880438251254</v>
      </c>
      <c r="G102" s="46">
        <f t="shared" si="48"/>
        <v>77.87648506903561</v>
      </c>
      <c r="H102" s="46">
        <f t="shared" si="48"/>
        <v>77.334047109207717</v>
      </c>
      <c r="I102" s="46">
        <f t="shared" si="48"/>
        <v>77.566092261586221</v>
      </c>
      <c r="J102" s="46">
        <f t="shared" si="48"/>
        <v>77.443448570209142</v>
      </c>
      <c r="K102" s="46">
        <f t="shared" si="48"/>
        <v>77.33805233805235</v>
      </c>
      <c r="L102" s="46">
        <f t="shared" si="48"/>
        <v>77.673924588422736</v>
      </c>
      <c r="M102" s="46">
        <f t="shared" si="48"/>
        <v>77.250582503706838</v>
      </c>
      <c r="N102" s="46">
        <f t="shared" si="48"/>
        <v>77.405185343903995</v>
      </c>
      <c r="O102" s="46">
        <f t="shared" si="48"/>
        <v>77.821888412017174</v>
      </c>
      <c r="P102" s="46">
        <f t="shared" si="48"/>
        <v>77.339636832491678</v>
      </c>
      <c r="Q102" s="43" t="s">
        <v>48</v>
      </c>
      <c r="R102" s="46">
        <f t="shared" ref="R102:R110" si="49">AVERAGE(B102:P102)</f>
        <v>77.355551576834827</v>
      </c>
      <c r="S102" s="46">
        <f t="shared" ref="S102:S110" si="50">STDEV(B102:P102)</f>
        <v>0.5391099127833856</v>
      </c>
    </row>
    <row r="103" spans="1:19" ht="18.75" x14ac:dyDescent="0.35">
      <c r="A103" s="43" t="s">
        <v>49</v>
      </c>
      <c r="B103" s="46">
        <f t="shared" ref="B103:P103" si="51">100/B99*B91</f>
        <v>0.30668358714043986</v>
      </c>
      <c r="C103" s="46">
        <f t="shared" si="51"/>
        <v>0.38506792170285598</v>
      </c>
      <c r="D103" s="46">
        <f t="shared" si="51"/>
        <v>0.41688936397648324</v>
      </c>
      <c r="E103" s="46">
        <f t="shared" si="51"/>
        <v>0.39224000848086504</v>
      </c>
      <c r="F103" s="46">
        <f t="shared" si="51"/>
        <v>0.35102648654398472</v>
      </c>
      <c r="G103" s="46">
        <f t="shared" si="51"/>
        <v>0.36390880873381126</v>
      </c>
      <c r="H103" s="46">
        <f t="shared" si="51"/>
        <v>0.37473233404710921</v>
      </c>
      <c r="I103" s="46">
        <f t="shared" si="51"/>
        <v>0.2675800064219202</v>
      </c>
      <c r="J103" s="46">
        <f t="shared" si="51"/>
        <v>0.21340162185232614</v>
      </c>
      <c r="K103" s="46">
        <f t="shared" si="51"/>
        <v>0.43972543972543976</v>
      </c>
      <c r="L103" s="46">
        <f t="shared" si="51"/>
        <v>0.32926181625066392</v>
      </c>
      <c r="M103" s="46">
        <f t="shared" si="51"/>
        <v>0.48718491844948103</v>
      </c>
      <c r="N103" s="46">
        <f t="shared" si="51"/>
        <v>0.42854081851296333</v>
      </c>
      <c r="O103" s="46">
        <f t="shared" si="51"/>
        <v>0.39699570815450647</v>
      </c>
      <c r="P103" s="46">
        <f t="shared" si="51"/>
        <v>0.36531642849468149</v>
      </c>
      <c r="Q103" s="43" t="s">
        <v>49</v>
      </c>
      <c r="R103" s="46">
        <f t="shared" si="49"/>
        <v>0.36790368456583539</v>
      </c>
      <c r="S103" s="46">
        <f t="shared" si="50"/>
        <v>6.9037771698203729E-2</v>
      </c>
    </row>
    <row r="104" spans="1:19" ht="18.75" x14ac:dyDescent="0.35">
      <c r="A104" s="43" t="s">
        <v>50</v>
      </c>
      <c r="B104" s="46">
        <f t="shared" ref="B104:P104" si="52">100/B99*B92</f>
        <v>12.002961082910319</v>
      </c>
      <c r="C104" s="46">
        <f t="shared" si="52"/>
        <v>12.033372553214249</v>
      </c>
      <c r="D104" s="46">
        <f t="shared" si="52"/>
        <v>12.057723142704438</v>
      </c>
      <c r="E104" s="46">
        <f t="shared" si="52"/>
        <v>12.032227287183291</v>
      </c>
      <c r="F104" s="46">
        <f t="shared" si="52"/>
        <v>12.945431337091801</v>
      </c>
      <c r="G104" s="46">
        <f t="shared" si="52"/>
        <v>12.019693888472649</v>
      </c>
      <c r="H104" s="46">
        <f t="shared" si="52"/>
        <v>12.012847965738759</v>
      </c>
      <c r="I104" s="46">
        <f t="shared" si="52"/>
        <v>11.83773948410575</v>
      </c>
      <c r="J104" s="46">
        <f t="shared" si="52"/>
        <v>12.046521553563808</v>
      </c>
      <c r="K104" s="46">
        <f t="shared" si="52"/>
        <v>12.087087087087088</v>
      </c>
      <c r="L104" s="46">
        <f t="shared" si="52"/>
        <v>11.991502920870952</v>
      </c>
      <c r="M104" s="46">
        <f t="shared" si="52"/>
        <v>11.957212454988348</v>
      </c>
      <c r="N104" s="46">
        <f t="shared" si="52"/>
        <v>12.213413327619454</v>
      </c>
      <c r="O104" s="46">
        <f t="shared" si="52"/>
        <v>11.942060085836912</v>
      </c>
      <c r="P104" s="46">
        <f t="shared" si="52"/>
        <v>12.173632749543355</v>
      </c>
      <c r="Q104" s="43" t="s">
        <v>50</v>
      </c>
      <c r="R104" s="46">
        <f t="shared" si="49"/>
        <v>12.090228461395411</v>
      </c>
      <c r="S104" s="46">
        <f t="shared" si="50"/>
        <v>0.25281264058225178</v>
      </c>
    </row>
    <row r="105" spans="1:19" x14ac:dyDescent="0.2">
      <c r="A105" s="43" t="s">
        <v>5</v>
      </c>
      <c r="B105" s="46">
        <f t="shared" ref="B105:P105" si="53">100/B99*B93</f>
        <v>2.104483925549915</v>
      </c>
      <c r="C105" s="46">
        <f t="shared" si="53"/>
        <v>1.8611616215638038</v>
      </c>
      <c r="D105" s="46">
        <f t="shared" si="53"/>
        <v>1.8920363442009622</v>
      </c>
      <c r="E105" s="46">
        <f t="shared" si="53"/>
        <v>1.9824022050249126</v>
      </c>
      <c r="F105" s="46">
        <f t="shared" si="53"/>
        <v>2.4146367407722584</v>
      </c>
      <c r="G105" s="46">
        <f t="shared" si="53"/>
        <v>1.5840736380177667</v>
      </c>
      <c r="H105" s="46">
        <f t="shared" si="53"/>
        <v>2.0021413276231268</v>
      </c>
      <c r="I105" s="46">
        <f t="shared" si="53"/>
        <v>2.01220164829284</v>
      </c>
      <c r="J105" s="46">
        <f t="shared" si="53"/>
        <v>1.8992744344857024</v>
      </c>
      <c r="K105" s="46">
        <f t="shared" si="53"/>
        <v>1.758901758901759</v>
      </c>
      <c r="L105" s="46">
        <f t="shared" si="53"/>
        <v>1.9330855018587365</v>
      </c>
      <c r="M105" s="46">
        <f t="shared" si="53"/>
        <v>1.9063757678457953</v>
      </c>
      <c r="N105" s="46">
        <f t="shared" si="53"/>
        <v>1.7463038354403253</v>
      </c>
      <c r="O105" s="46">
        <f t="shared" si="53"/>
        <v>1.6845493562231764</v>
      </c>
      <c r="P105" s="46">
        <f t="shared" si="53"/>
        <v>1.8373267433114862</v>
      </c>
      <c r="Q105" s="43" t="s">
        <v>5</v>
      </c>
      <c r="R105" s="46">
        <f t="shared" si="49"/>
        <v>1.9079303232741711</v>
      </c>
      <c r="S105" s="46">
        <f t="shared" si="50"/>
        <v>0.1949228343703571</v>
      </c>
    </row>
    <row r="106" spans="1:19" x14ac:dyDescent="0.2">
      <c r="A106" s="43" t="s">
        <v>7</v>
      </c>
      <c r="B106" s="46">
        <f t="shared" ref="B106:P106" si="54">100/B99*B94</f>
        <v>0</v>
      </c>
      <c r="C106" s="46">
        <f t="shared" si="54"/>
        <v>5.3481655792063335E-2</v>
      </c>
      <c r="D106" s="46">
        <f t="shared" si="54"/>
        <v>3.2068412613575632E-2</v>
      </c>
      <c r="E106" s="46">
        <f t="shared" si="54"/>
        <v>1.060108131029365E-2</v>
      </c>
      <c r="F106" s="46">
        <f t="shared" si="54"/>
        <v>3.1911498776725881E-2</v>
      </c>
      <c r="G106" s="46">
        <f t="shared" si="54"/>
        <v>3.2109600770630402E-2</v>
      </c>
      <c r="H106" s="46">
        <f t="shared" si="54"/>
        <v>1.0706638115631693E-2</v>
      </c>
      <c r="I106" s="46">
        <f t="shared" si="54"/>
        <v>0.11773520282564488</v>
      </c>
      <c r="J106" s="46">
        <f t="shared" si="54"/>
        <v>0.21340162185232614</v>
      </c>
      <c r="K106" s="46">
        <f t="shared" si="54"/>
        <v>0.16087516087516088</v>
      </c>
      <c r="L106" s="46">
        <f t="shared" si="54"/>
        <v>0</v>
      </c>
      <c r="M106" s="46">
        <f t="shared" si="54"/>
        <v>0.19063757678457952</v>
      </c>
      <c r="N106" s="46">
        <f t="shared" si="54"/>
        <v>4.2854081851296327E-2</v>
      </c>
      <c r="O106" s="46">
        <f t="shared" si="54"/>
        <v>2.1459227467811162E-2</v>
      </c>
      <c r="P106" s="46">
        <f t="shared" si="54"/>
        <v>1.0744600838078867E-2</v>
      </c>
      <c r="Q106" s="43" t="s">
        <v>7</v>
      </c>
      <c r="R106" s="46">
        <f t="shared" si="49"/>
        <v>6.1905757324921214E-2</v>
      </c>
      <c r="S106" s="46">
        <f t="shared" si="50"/>
        <v>7.2070384480953417E-2</v>
      </c>
    </row>
    <row r="107" spans="1:19" x14ac:dyDescent="0.2">
      <c r="A107" s="43" t="s">
        <v>8</v>
      </c>
      <c r="B107" s="46">
        <f t="shared" ref="B107:P107" si="55">100/B99*B95</f>
        <v>0.27495769881556681</v>
      </c>
      <c r="C107" s="46">
        <f t="shared" si="55"/>
        <v>0.25671194780190398</v>
      </c>
      <c r="D107" s="46">
        <f t="shared" si="55"/>
        <v>0.32068412613575631</v>
      </c>
      <c r="E107" s="46">
        <f t="shared" si="55"/>
        <v>0.30743135799851584</v>
      </c>
      <c r="F107" s="46">
        <f t="shared" si="55"/>
        <v>0.38293798532071061</v>
      </c>
      <c r="G107" s="46">
        <f t="shared" si="55"/>
        <v>0.27828320667879686</v>
      </c>
      <c r="H107" s="46">
        <f t="shared" si="55"/>
        <v>0.34261241970021417</v>
      </c>
      <c r="I107" s="46">
        <f t="shared" si="55"/>
        <v>0.35320560847693466</v>
      </c>
      <c r="J107" s="46">
        <f t="shared" si="55"/>
        <v>0.30943235168587285</v>
      </c>
      <c r="K107" s="46">
        <f t="shared" si="55"/>
        <v>0.35392535392535396</v>
      </c>
      <c r="L107" s="46">
        <f t="shared" si="55"/>
        <v>0.28677642060541697</v>
      </c>
      <c r="M107" s="46">
        <f t="shared" si="55"/>
        <v>0.33891124761703029</v>
      </c>
      <c r="N107" s="46">
        <f t="shared" si="55"/>
        <v>0.33211913434754653</v>
      </c>
      <c r="O107" s="46">
        <f t="shared" si="55"/>
        <v>0.26824034334763952</v>
      </c>
      <c r="P107" s="46">
        <f t="shared" si="55"/>
        <v>0.35457182765660261</v>
      </c>
      <c r="Q107" s="43" t="s">
        <v>8</v>
      </c>
      <c r="R107" s="46">
        <f t="shared" si="49"/>
        <v>0.31738673534092421</v>
      </c>
      <c r="S107" s="46">
        <f t="shared" si="50"/>
        <v>3.7938668401045511E-2</v>
      </c>
    </row>
    <row r="108" spans="1:19" x14ac:dyDescent="0.2">
      <c r="A108" s="43" t="s">
        <v>9</v>
      </c>
      <c r="B108" s="46">
        <f t="shared" ref="B108:P108" si="56">100/B99*B96</f>
        <v>1.8929780033840944</v>
      </c>
      <c r="C108" s="46">
        <f t="shared" si="56"/>
        <v>1.9788212643063434</v>
      </c>
      <c r="D108" s="46">
        <f t="shared" si="56"/>
        <v>2.0416889363976485</v>
      </c>
      <c r="E108" s="46">
        <f t="shared" si="56"/>
        <v>1.9930032863352061</v>
      </c>
      <c r="F108" s="46">
        <f t="shared" si="56"/>
        <v>2.7124773960217001</v>
      </c>
      <c r="G108" s="46">
        <f t="shared" si="56"/>
        <v>1.9158728459809475</v>
      </c>
      <c r="H108" s="46">
        <f t="shared" si="56"/>
        <v>1.9700214132762315</v>
      </c>
      <c r="I108" s="46">
        <f t="shared" si="56"/>
        <v>1.9586856470084559</v>
      </c>
      <c r="J108" s="46">
        <f t="shared" si="56"/>
        <v>1.9419547588561676</v>
      </c>
      <c r="K108" s="46">
        <f t="shared" si="56"/>
        <v>2.0592020592020592</v>
      </c>
      <c r="L108" s="46">
        <f t="shared" si="56"/>
        <v>2.1030270844397241</v>
      </c>
      <c r="M108" s="46">
        <f t="shared" si="56"/>
        <v>2.0440584621902138</v>
      </c>
      <c r="N108" s="46">
        <f t="shared" si="56"/>
        <v>1.939147203771159</v>
      </c>
      <c r="O108" s="46">
        <f t="shared" si="56"/>
        <v>1.9635193133047213</v>
      </c>
      <c r="P108" s="46">
        <f t="shared" si="56"/>
        <v>1.9662619533684325</v>
      </c>
      <c r="Q108" s="43" t="s">
        <v>9</v>
      </c>
      <c r="R108" s="46">
        <f t="shared" si="49"/>
        <v>2.0320479751895406</v>
      </c>
      <c r="S108" s="46">
        <f t="shared" si="50"/>
        <v>0.19661276440586209</v>
      </c>
    </row>
    <row r="109" spans="1:19" ht="18.75" x14ac:dyDescent="0.35">
      <c r="A109" s="43" t="s">
        <v>51</v>
      </c>
      <c r="B109" s="46">
        <f t="shared" ref="B109:P109" si="57">100/B99*B97</f>
        <v>3.267766497461928</v>
      </c>
      <c r="C109" s="46">
        <f t="shared" si="57"/>
        <v>3.2195956786822122</v>
      </c>
      <c r="D109" s="46">
        <f t="shared" si="57"/>
        <v>3.281667557455906</v>
      </c>
      <c r="E109" s="46">
        <f t="shared" si="57"/>
        <v>3.3817449379836741</v>
      </c>
      <c r="F109" s="46">
        <f t="shared" si="57"/>
        <v>3.2124242101904055</v>
      </c>
      <c r="G109" s="46">
        <f t="shared" si="57"/>
        <v>3.2216632773199172</v>
      </c>
      <c r="H109" s="46">
        <f t="shared" si="57"/>
        <v>3.2869379014989293</v>
      </c>
      <c r="I109" s="46">
        <f t="shared" si="57"/>
        <v>3.1360376752649048</v>
      </c>
      <c r="J109" s="46">
        <f t="shared" si="57"/>
        <v>3.2757148954332056</v>
      </c>
      <c r="K109" s="46">
        <f t="shared" si="57"/>
        <v>3.2711282711282714</v>
      </c>
      <c r="L109" s="46">
        <f t="shared" si="57"/>
        <v>3.1864046733935218</v>
      </c>
      <c r="M109" s="46">
        <f t="shared" si="57"/>
        <v>3.1984748993857233</v>
      </c>
      <c r="N109" s="46">
        <f t="shared" si="57"/>
        <v>3.3211913434754656</v>
      </c>
      <c r="O109" s="46">
        <f t="shared" si="57"/>
        <v>3.3154506437768245</v>
      </c>
      <c r="P109" s="46">
        <f t="shared" si="57"/>
        <v>3.2771032556140538</v>
      </c>
      <c r="Q109" s="43" t="s">
        <v>51</v>
      </c>
      <c r="R109" s="46">
        <f t="shared" si="49"/>
        <v>3.2568870478709964</v>
      </c>
      <c r="S109" s="46">
        <f t="shared" si="50"/>
        <v>6.1730019536693936E-2</v>
      </c>
    </row>
    <row r="110" spans="1:19" ht="18.75" x14ac:dyDescent="0.35">
      <c r="A110" s="43" t="s">
        <v>52</v>
      </c>
      <c r="B110" s="46">
        <f t="shared" ref="B110:P110" si="58">100/B99*B98</f>
        <v>2.6543993231810483</v>
      </c>
      <c r="C110" s="46">
        <f t="shared" si="58"/>
        <v>2.6633864584447542</v>
      </c>
      <c r="D110" s="46">
        <f t="shared" si="58"/>
        <v>2.5868519508284344</v>
      </c>
      <c r="E110" s="46">
        <f t="shared" si="58"/>
        <v>2.5548605957807697</v>
      </c>
      <c r="F110" s="46">
        <f t="shared" si="58"/>
        <v>2.4252739070311669</v>
      </c>
      <c r="G110" s="46">
        <f t="shared" si="58"/>
        <v>2.7079096649898307</v>
      </c>
      <c r="H110" s="46">
        <f t="shared" si="58"/>
        <v>2.6659528907922918</v>
      </c>
      <c r="I110" s="46">
        <f t="shared" si="58"/>
        <v>2.7507224660173395</v>
      </c>
      <c r="J110" s="46">
        <f t="shared" si="58"/>
        <v>2.6568501920614604</v>
      </c>
      <c r="K110" s="46">
        <f t="shared" si="58"/>
        <v>2.5311025311025315</v>
      </c>
      <c r="L110" s="46">
        <f t="shared" si="58"/>
        <v>2.4960169941582588</v>
      </c>
      <c r="M110" s="46">
        <f t="shared" si="58"/>
        <v>2.6265621690319843</v>
      </c>
      <c r="N110" s="46">
        <f t="shared" si="58"/>
        <v>2.5712449110777795</v>
      </c>
      <c r="O110" s="46">
        <f t="shared" si="58"/>
        <v>2.585836909871245</v>
      </c>
      <c r="P110" s="46">
        <f t="shared" si="58"/>
        <v>2.675405608681638</v>
      </c>
      <c r="Q110" s="43" t="s">
        <v>52</v>
      </c>
      <c r="R110" s="46">
        <f t="shared" si="49"/>
        <v>2.6101584382033693</v>
      </c>
      <c r="S110" s="46">
        <f t="shared" si="50"/>
        <v>8.5811538260827214E-2</v>
      </c>
    </row>
    <row r="111" spans="1:19" x14ac:dyDescent="0.2">
      <c r="A111" s="44" t="s">
        <v>13</v>
      </c>
      <c r="B111" s="48">
        <f t="shared" ref="B111:P111" si="59">100/B99*B99</f>
        <v>100</v>
      </c>
      <c r="C111" s="48">
        <f t="shared" si="59"/>
        <v>100</v>
      </c>
      <c r="D111" s="48">
        <f t="shared" si="59"/>
        <v>100</v>
      </c>
      <c r="E111" s="48">
        <f t="shared" si="59"/>
        <v>100</v>
      </c>
      <c r="F111" s="48">
        <f t="shared" si="59"/>
        <v>100</v>
      </c>
      <c r="G111" s="48">
        <f t="shared" si="59"/>
        <v>100</v>
      </c>
      <c r="H111" s="48">
        <f t="shared" si="59"/>
        <v>100</v>
      </c>
      <c r="I111" s="48">
        <f t="shared" si="59"/>
        <v>100.00000000000001</v>
      </c>
      <c r="J111" s="48">
        <f t="shared" si="59"/>
        <v>100</v>
      </c>
      <c r="K111" s="48">
        <f t="shared" si="59"/>
        <v>100</v>
      </c>
      <c r="L111" s="48">
        <f t="shared" si="59"/>
        <v>100</v>
      </c>
      <c r="M111" s="48">
        <f t="shared" si="59"/>
        <v>99.999999999999986</v>
      </c>
      <c r="N111" s="48">
        <f t="shared" si="59"/>
        <v>100</v>
      </c>
      <c r="O111" s="48">
        <f t="shared" si="59"/>
        <v>100</v>
      </c>
      <c r="P111" s="48">
        <f t="shared" si="59"/>
        <v>100</v>
      </c>
      <c r="Q111" s="48"/>
      <c r="R111" s="48">
        <f>SUM(R102:R110)</f>
        <v>99.999999999999986</v>
      </c>
      <c r="S111" s="44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U29"/>
  <sheetViews>
    <sheetView workbookViewId="0"/>
  </sheetViews>
  <sheetFormatPr defaultColWidth="8.625" defaultRowHeight="14.25" x14ac:dyDescent="0.2"/>
  <cols>
    <col min="1" max="9" width="8.625" style="15"/>
    <col min="10" max="11" width="8.625" style="15" customWidth="1"/>
    <col min="12" max="16384" width="8.625" style="15"/>
  </cols>
  <sheetData>
    <row r="1" spans="1:19" ht="15.75" x14ac:dyDescent="0.25">
      <c r="A1" s="56" t="s">
        <v>117</v>
      </c>
      <c r="B1" s="16"/>
    </row>
    <row r="2" spans="1:19" ht="15" x14ac:dyDescent="0.2">
      <c r="A2" s="15" t="s">
        <v>67</v>
      </c>
      <c r="B2" s="16"/>
      <c r="I2" s="15" t="s">
        <v>0</v>
      </c>
      <c r="M2" s="15" t="s">
        <v>0</v>
      </c>
    </row>
    <row r="3" spans="1:19" ht="15" x14ac:dyDescent="0.2">
      <c r="A3" s="15" t="s">
        <v>78</v>
      </c>
      <c r="B3" s="16"/>
    </row>
    <row r="4" spans="1:19" ht="15" x14ac:dyDescent="0.2">
      <c r="A4" s="15" t="s">
        <v>44</v>
      </c>
      <c r="B4" s="16"/>
    </row>
    <row r="5" spans="1:19" x14ac:dyDescent="0.2">
      <c r="A5" s="17" t="s">
        <v>15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18" t="s">
        <v>56</v>
      </c>
      <c r="S5" s="18" t="s">
        <v>36</v>
      </c>
    </row>
    <row r="6" spans="1:19" ht="18.75" x14ac:dyDescent="0.35">
      <c r="A6" s="15" t="s">
        <v>48</v>
      </c>
      <c r="B6" s="19">
        <v>73.62</v>
      </c>
      <c r="C6" s="19">
        <v>73.45</v>
      </c>
      <c r="D6" s="19">
        <v>74.22</v>
      </c>
      <c r="E6" s="19">
        <v>75.3</v>
      </c>
      <c r="F6" s="19">
        <v>72.819999999999993</v>
      </c>
      <c r="G6" s="19">
        <v>72.209999999999994</v>
      </c>
      <c r="H6" s="19">
        <v>73.819999999999993</v>
      </c>
      <c r="I6" s="19">
        <v>72.66</v>
      </c>
      <c r="J6" s="19">
        <v>71.180000000000007</v>
      </c>
      <c r="K6" s="19">
        <v>73.849999999999994</v>
      </c>
      <c r="L6" s="19">
        <v>71.08</v>
      </c>
      <c r="M6" s="19">
        <v>71.540000000000006</v>
      </c>
      <c r="N6" s="19">
        <v>72.34</v>
      </c>
      <c r="O6" s="19">
        <v>72.52</v>
      </c>
      <c r="P6" s="19">
        <v>72.73</v>
      </c>
      <c r="Q6" s="15" t="s">
        <v>48</v>
      </c>
      <c r="R6" s="20">
        <f t="shared" ref="R6:R15" si="0">AVERAGE(B6:P6)</f>
        <v>72.889333333333326</v>
      </c>
      <c r="S6" s="20">
        <f t="shared" ref="S6:S14" si="1">STDEV(B6:P6)</f>
        <v>1.1716256512498617</v>
      </c>
    </row>
    <row r="7" spans="1:19" ht="18.75" x14ac:dyDescent="0.35">
      <c r="A7" s="15" t="s">
        <v>49</v>
      </c>
      <c r="B7" s="19">
        <v>0.05</v>
      </c>
      <c r="C7" s="19">
        <v>0.08</v>
      </c>
      <c r="D7" s="19">
        <v>0.13</v>
      </c>
      <c r="E7" s="19">
        <v>0.17</v>
      </c>
      <c r="F7" s="19">
        <v>0.11</v>
      </c>
      <c r="G7" s="19">
        <v>0.11</v>
      </c>
      <c r="H7" s="19">
        <v>0.05</v>
      </c>
      <c r="I7" s="19">
        <v>0.14000000000000001</v>
      </c>
      <c r="J7" s="19">
        <v>0.13</v>
      </c>
      <c r="K7" s="19">
        <v>0.13</v>
      </c>
      <c r="L7" s="19">
        <v>0.12</v>
      </c>
      <c r="M7" s="19">
        <v>0.06</v>
      </c>
      <c r="N7" s="19">
        <v>0.08</v>
      </c>
      <c r="O7" s="19">
        <v>7.0000000000000007E-2</v>
      </c>
      <c r="P7" s="19">
        <v>0.11</v>
      </c>
      <c r="Q7" s="15" t="s">
        <v>49</v>
      </c>
      <c r="R7" s="20">
        <f t="shared" si="0"/>
        <v>0.1026666666666667</v>
      </c>
      <c r="S7" s="20">
        <f t="shared" si="1"/>
        <v>3.5949700310029649E-2</v>
      </c>
    </row>
    <row r="8" spans="1:19" ht="18.75" x14ac:dyDescent="0.35">
      <c r="A8" s="15" t="s">
        <v>50</v>
      </c>
      <c r="B8" s="19">
        <v>12.57</v>
      </c>
      <c r="C8" s="19">
        <v>12.42</v>
      </c>
      <c r="D8" s="19">
        <v>12.51</v>
      </c>
      <c r="E8" s="19">
        <v>12.76</v>
      </c>
      <c r="F8" s="19">
        <v>12.31</v>
      </c>
      <c r="G8" s="19">
        <v>12.12</v>
      </c>
      <c r="H8" s="19">
        <v>12.7</v>
      </c>
      <c r="I8" s="19">
        <v>12.28</v>
      </c>
      <c r="J8" s="19">
        <v>12.73</v>
      </c>
      <c r="K8" s="19">
        <v>12.42</v>
      </c>
      <c r="L8" s="19">
        <v>12.07</v>
      </c>
      <c r="M8" s="19">
        <v>12.18</v>
      </c>
      <c r="N8" s="19">
        <v>12.32</v>
      </c>
      <c r="O8" s="19">
        <v>12.41</v>
      </c>
      <c r="P8" s="19">
        <v>12.48</v>
      </c>
      <c r="Q8" s="15" t="s">
        <v>50</v>
      </c>
      <c r="R8" s="20">
        <f t="shared" si="0"/>
        <v>12.418666666666667</v>
      </c>
      <c r="S8" s="20">
        <f t="shared" si="1"/>
        <v>0.21316883538864775</v>
      </c>
    </row>
    <row r="9" spans="1:19" x14ac:dyDescent="0.2">
      <c r="A9" s="15" t="s">
        <v>6</v>
      </c>
      <c r="B9" s="19">
        <v>0.54</v>
      </c>
      <c r="C9" s="19">
        <v>0.54</v>
      </c>
      <c r="D9" s="19">
        <v>0.76</v>
      </c>
      <c r="E9" s="19">
        <v>0.64</v>
      </c>
      <c r="F9" s="19">
        <v>0.69</v>
      </c>
      <c r="G9" s="19">
        <v>0.65</v>
      </c>
      <c r="H9" s="19">
        <v>0.67</v>
      </c>
      <c r="I9" s="19">
        <v>0.56000000000000005</v>
      </c>
      <c r="J9" s="19">
        <v>0.88</v>
      </c>
      <c r="K9" s="19">
        <v>0.53</v>
      </c>
      <c r="L9" s="19">
        <v>0.72</v>
      </c>
      <c r="M9" s="19">
        <v>0.47</v>
      </c>
      <c r="N9" s="19">
        <v>0.63</v>
      </c>
      <c r="O9" s="19">
        <v>0.59</v>
      </c>
      <c r="P9" s="19">
        <v>0.6</v>
      </c>
      <c r="Q9" s="15" t="s">
        <v>6</v>
      </c>
      <c r="R9" s="20">
        <f t="shared" si="0"/>
        <v>0.63133333333333341</v>
      </c>
      <c r="S9" s="20">
        <f t="shared" si="1"/>
        <v>0.10432549795620175</v>
      </c>
    </row>
    <row r="10" spans="1:19" x14ac:dyDescent="0.2">
      <c r="A10" s="15" t="s">
        <v>7</v>
      </c>
      <c r="B10" s="19">
        <v>0.2</v>
      </c>
      <c r="C10" s="19">
        <v>0.05</v>
      </c>
      <c r="D10" s="19">
        <v>0.14000000000000001</v>
      </c>
      <c r="E10" s="19">
        <v>0.13</v>
      </c>
      <c r="F10" s="19">
        <v>0.23</v>
      </c>
      <c r="G10" s="19">
        <v>0.02</v>
      </c>
      <c r="H10" s="19">
        <v>0.12</v>
      </c>
      <c r="I10" s="19">
        <v>0.15</v>
      </c>
      <c r="J10" s="19">
        <v>0.05</v>
      </c>
      <c r="K10" s="19">
        <v>0.19</v>
      </c>
      <c r="L10" s="19">
        <v>0.03</v>
      </c>
      <c r="M10" s="19">
        <v>0.19</v>
      </c>
      <c r="N10" s="19">
        <v>0.22</v>
      </c>
      <c r="O10" s="19">
        <v>0.14000000000000001</v>
      </c>
      <c r="P10" s="19">
        <v>0.15</v>
      </c>
      <c r="Q10" s="15" t="s">
        <v>7</v>
      </c>
      <c r="R10" s="20">
        <f t="shared" si="0"/>
        <v>0.13399999999999998</v>
      </c>
      <c r="S10" s="20">
        <f t="shared" si="1"/>
        <v>6.863984681967597E-2</v>
      </c>
    </row>
    <row r="11" spans="1:19" x14ac:dyDescent="0.2">
      <c r="A11" s="15" t="s">
        <v>8</v>
      </c>
      <c r="B11" s="19">
        <v>0.15</v>
      </c>
      <c r="C11" s="19">
        <v>0.14000000000000001</v>
      </c>
      <c r="D11" s="19">
        <v>0.18</v>
      </c>
      <c r="E11" s="19">
        <v>0.1</v>
      </c>
      <c r="F11" s="19">
        <v>0.14000000000000001</v>
      </c>
      <c r="G11" s="19">
        <v>0.13</v>
      </c>
      <c r="H11" s="19">
        <v>0.11</v>
      </c>
      <c r="I11" s="19">
        <v>0.09</v>
      </c>
      <c r="J11" s="19">
        <v>0.27</v>
      </c>
      <c r="K11" s="19">
        <v>0.11</v>
      </c>
      <c r="L11" s="19">
        <v>0.13</v>
      </c>
      <c r="M11" s="19">
        <v>0.19</v>
      </c>
      <c r="N11" s="19">
        <v>0.18</v>
      </c>
      <c r="O11" s="19">
        <v>0.18</v>
      </c>
      <c r="P11" s="19">
        <v>0.19</v>
      </c>
      <c r="Q11" s="15" t="s">
        <v>8</v>
      </c>
      <c r="R11" s="20">
        <f t="shared" si="0"/>
        <v>0.15266666666666667</v>
      </c>
      <c r="S11" s="20">
        <f t="shared" si="1"/>
        <v>4.6670067903263619E-2</v>
      </c>
    </row>
    <row r="12" spans="1:19" x14ac:dyDescent="0.2">
      <c r="A12" s="15" t="s">
        <v>9</v>
      </c>
      <c r="B12" s="19">
        <v>0.68</v>
      </c>
      <c r="C12" s="19">
        <v>0.66</v>
      </c>
      <c r="D12" s="19">
        <v>0.71</v>
      </c>
      <c r="E12" s="19">
        <v>0.69</v>
      </c>
      <c r="F12" s="19">
        <v>0.71</v>
      </c>
      <c r="G12" s="19">
        <v>0.66</v>
      </c>
      <c r="H12" s="19">
        <v>0.67</v>
      </c>
      <c r="I12" s="19">
        <v>0.62</v>
      </c>
      <c r="J12" s="19">
        <v>1.51</v>
      </c>
      <c r="K12" s="19">
        <v>0.67</v>
      </c>
      <c r="L12" s="19">
        <v>0.65</v>
      </c>
      <c r="M12" s="19">
        <v>0.62</v>
      </c>
      <c r="N12" s="19">
        <v>0.64</v>
      </c>
      <c r="O12" s="19">
        <v>0.66</v>
      </c>
      <c r="P12" s="19">
        <v>0.7</v>
      </c>
      <c r="Q12" s="15" t="s">
        <v>9</v>
      </c>
      <c r="R12" s="20">
        <f t="shared" si="0"/>
        <v>0.72333333333333316</v>
      </c>
      <c r="S12" s="20">
        <f t="shared" si="1"/>
        <v>0.21943650779298621</v>
      </c>
    </row>
    <row r="13" spans="1:19" ht="18.75" x14ac:dyDescent="0.35">
      <c r="A13" s="15" t="s">
        <v>51</v>
      </c>
      <c r="B13" s="19">
        <v>3.96</v>
      </c>
      <c r="C13" s="19">
        <v>3.74</v>
      </c>
      <c r="D13" s="19">
        <v>3.9</v>
      </c>
      <c r="E13" s="19">
        <v>4.13</v>
      </c>
      <c r="F13" s="19">
        <v>3.86</v>
      </c>
      <c r="G13" s="19">
        <v>3.83</v>
      </c>
      <c r="H13" s="19">
        <v>4.01</v>
      </c>
      <c r="I13" s="19">
        <v>3.76</v>
      </c>
      <c r="J13" s="19">
        <v>3.7</v>
      </c>
      <c r="K13" s="19">
        <v>4.01</v>
      </c>
      <c r="L13" s="19">
        <v>3.73</v>
      </c>
      <c r="M13" s="19">
        <v>3.72</v>
      </c>
      <c r="N13" s="19">
        <v>3.88</v>
      </c>
      <c r="O13" s="19">
        <v>3.89</v>
      </c>
      <c r="P13" s="19">
        <v>4</v>
      </c>
      <c r="Q13" s="15" t="s">
        <v>51</v>
      </c>
      <c r="R13" s="20">
        <f t="shared" si="0"/>
        <v>3.8746666666666667</v>
      </c>
      <c r="S13" s="20">
        <f t="shared" si="1"/>
        <v>0.12944202600097882</v>
      </c>
    </row>
    <row r="14" spans="1:19" ht="18.75" x14ac:dyDescent="0.35">
      <c r="A14" s="15" t="s">
        <v>52</v>
      </c>
      <c r="B14" s="19">
        <v>3.13</v>
      </c>
      <c r="C14" s="19">
        <v>3.13</v>
      </c>
      <c r="D14" s="19">
        <v>3.16</v>
      </c>
      <c r="E14" s="19">
        <v>3.18</v>
      </c>
      <c r="F14" s="19">
        <v>2.99</v>
      </c>
      <c r="G14" s="19">
        <v>3.1</v>
      </c>
      <c r="H14" s="19">
        <v>3.25</v>
      </c>
      <c r="I14" s="19">
        <v>3.12</v>
      </c>
      <c r="J14" s="19">
        <v>2.21</v>
      </c>
      <c r="K14" s="19">
        <v>3</v>
      </c>
      <c r="L14" s="19">
        <v>2.97</v>
      </c>
      <c r="M14" s="19">
        <v>3.08</v>
      </c>
      <c r="N14" s="19">
        <v>2.9</v>
      </c>
      <c r="O14" s="19">
        <v>2.9</v>
      </c>
      <c r="P14" s="19">
        <v>2.97</v>
      </c>
      <c r="Q14" s="15" t="s">
        <v>52</v>
      </c>
      <c r="R14" s="20">
        <f t="shared" si="0"/>
        <v>3.0059999999999998</v>
      </c>
      <c r="S14" s="20">
        <f t="shared" si="1"/>
        <v>0.24356870547283843</v>
      </c>
    </row>
    <row r="15" spans="1:19" x14ac:dyDescent="0.2">
      <c r="A15" s="17" t="s">
        <v>13</v>
      </c>
      <c r="B15" s="21">
        <f t="shared" ref="B15:P15" si="2">SUM(B6:B14)</f>
        <v>94.90000000000002</v>
      </c>
      <c r="C15" s="21">
        <f t="shared" si="2"/>
        <v>94.21</v>
      </c>
      <c r="D15" s="21">
        <f t="shared" si="2"/>
        <v>95.710000000000008</v>
      </c>
      <c r="E15" s="21">
        <f t="shared" si="2"/>
        <v>97.1</v>
      </c>
      <c r="F15" s="21">
        <f t="shared" si="2"/>
        <v>93.859999999999985</v>
      </c>
      <c r="G15" s="21">
        <f t="shared" si="2"/>
        <v>92.829999999999984</v>
      </c>
      <c r="H15" s="21">
        <f t="shared" si="2"/>
        <v>95.4</v>
      </c>
      <c r="I15" s="21">
        <f t="shared" si="2"/>
        <v>93.380000000000024</v>
      </c>
      <c r="J15" s="21">
        <f t="shared" si="2"/>
        <v>92.66</v>
      </c>
      <c r="K15" s="21">
        <f t="shared" si="2"/>
        <v>94.91</v>
      </c>
      <c r="L15" s="21">
        <f t="shared" si="2"/>
        <v>91.500000000000014</v>
      </c>
      <c r="M15" s="21">
        <f t="shared" si="2"/>
        <v>92.05</v>
      </c>
      <c r="N15" s="21">
        <f t="shared" si="2"/>
        <v>93.190000000000012</v>
      </c>
      <c r="O15" s="21">
        <f t="shared" si="2"/>
        <v>93.36</v>
      </c>
      <c r="P15" s="21">
        <f t="shared" si="2"/>
        <v>93.93</v>
      </c>
      <c r="Q15" s="21"/>
      <c r="R15" s="22">
        <f t="shared" si="0"/>
        <v>93.932666666666663</v>
      </c>
      <c r="S15" s="22" t="s">
        <v>14</v>
      </c>
    </row>
    <row r="17" spans="1:21" x14ac:dyDescent="0.2">
      <c r="A17" s="17" t="s">
        <v>15</v>
      </c>
      <c r="B17" s="17" t="s">
        <v>14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s">
        <v>56</v>
      </c>
      <c r="S17" s="18" t="s">
        <v>36</v>
      </c>
      <c r="T17" s="28"/>
      <c r="U17" s="28"/>
    </row>
    <row r="18" spans="1:21" ht="18.75" x14ac:dyDescent="0.35">
      <c r="A18" s="15" t="s">
        <v>48</v>
      </c>
      <c r="B18" s="19">
        <f t="shared" ref="B18:P18" si="3">100/B15*B6</f>
        <v>77.576396206533175</v>
      </c>
      <c r="C18" s="19">
        <f t="shared" si="3"/>
        <v>77.964122704596122</v>
      </c>
      <c r="D18" s="19">
        <f t="shared" si="3"/>
        <v>77.546755824887668</v>
      </c>
      <c r="E18" s="19">
        <f t="shared" si="3"/>
        <v>77.54891864057673</v>
      </c>
      <c r="F18" s="19">
        <f t="shared" si="3"/>
        <v>77.583635201363734</v>
      </c>
      <c r="G18" s="19">
        <f t="shared" si="3"/>
        <v>77.78735322632771</v>
      </c>
      <c r="H18" s="19">
        <f t="shared" si="3"/>
        <v>77.379454926624717</v>
      </c>
      <c r="I18" s="19">
        <f t="shared" si="3"/>
        <v>77.811094452773602</v>
      </c>
      <c r="J18" s="19">
        <f t="shared" si="3"/>
        <v>76.818476149363278</v>
      </c>
      <c r="K18" s="19">
        <f t="shared" si="3"/>
        <v>77.810557370140131</v>
      </c>
      <c r="L18" s="19">
        <f t="shared" si="3"/>
        <v>77.683060109289613</v>
      </c>
      <c r="M18" s="19">
        <f t="shared" si="3"/>
        <v>77.718631178707227</v>
      </c>
      <c r="N18" s="19">
        <f t="shared" si="3"/>
        <v>77.626354759094326</v>
      </c>
      <c r="O18" s="19">
        <f t="shared" si="3"/>
        <v>77.677806341045411</v>
      </c>
      <c r="P18" s="19">
        <f t="shared" si="3"/>
        <v>77.430001064622587</v>
      </c>
      <c r="Q18" s="15" t="s">
        <v>48</v>
      </c>
      <c r="R18" s="19">
        <f t="shared" ref="R18:R26" si="4">AVERAGE(B18:P18)</f>
        <v>77.597507877063066</v>
      </c>
      <c r="S18" s="19">
        <f t="shared" ref="S18:S26" si="5">STDEV(B18:P18)</f>
        <v>0.26441281542144707</v>
      </c>
      <c r="T18" s="29"/>
      <c r="U18" s="29"/>
    </row>
    <row r="19" spans="1:21" ht="18.75" x14ac:dyDescent="0.35">
      <c r="A19" s="15" t="s">
        <v>49</v>
      </c>
      <c r="B19" s="19">
        <f t="shared" ref="B19:P19" si="6">100/B15*B7</f>
        <v>5.2687038988408846E-2</v>
      </c>
      <c r="C19" s="19">
        <f t="shared" si="6"/>
        <v>8.4916675512153705E-2</v>
      </c>
      <c r="D19" s="19">
        <f t="shared" si="6"/>
        <v>0.135826977327343</v>
      </c>
      <c r="E19" s="19">
        <f t="shared" si="6"/>
        <v>0.17507723995880536</v>
      </c>
      <c r="F19" s="19">
        <f t="shared" si="6"/>
        <v>0.11719582356701472</v>
      </c>
      <c r="G19" s="19">
        <f t="shared" si="6"/>
        <v>0.1184961758052354</v>
      </c>
      <c r="H19" s="19">
        <f t="shared" si="6"/>
        <v>5.2410901467505239E-2</v>
      </c>
      <c r="I19" s="19">
        <f t="shared" si="6"/>
        <v>0.14992503748125935</v>
      </c>
      <c r="J19" s="19">
        <f t="shared" si="6"/>
        <v>0.1402978631556227</v>
      </c>
      <c r="K19" s="19">
        <f t="shared" si="6"/>
        <v>0.13697186808555475</v>
      </c>
      <c r="L19" s="19">
        <f t="shared" si="6"/>
        <v>0.13114754098360654</v>
      </c>
      <c r="M19" s="19">
        <f t="shared" si="6"/>
        <v>6.5181966322650733E-2</v>
      </c>
      <c r="N19" s="19">
        <f t="shared" si="6"/>
        <v>8.5846120828415057E-2</v>
      </c>
      <c r="O19" s="19">
        <f t="shared" si="6"/>
        <v>7.4978577549271647E-2</v>
      </c>
      <c r="P19" s="19">
        <f t="shared" si="6"/>
        <v>0.11710848504205258</v>
      </c>
      <c r="Q19" s="15" t="s">
        <v>49</v>
      </c>
      <c r="R19" s="19">
        <f t="shared" si="4"/>
        <v>0.10920455280499332</v>
      </c>
      <c r="S19" s="19">
        <f t="shared" si="5"/>
        <v>3.7609623190336401E-2</v>
      </c>
      <c r="T19" s="29"/>
      <c r="U19" s="29"/>
    </row>
    <row r="20" spans="1:21" ht="18.75" x14ac:dyDescent="0.35">
      <c r="A20" s="15" t="s">
        <v>50</v>
      </c>
      <c r="B20" s="19">
        <f t="shared" ref="B20:P20" si="7">100/B15*B8</f>
        <v>13.245521601685983</v>
      </c>
      <c r="C20" s="19">
        <f t="shared" si="7"/>
        <v>13.183313873261861</v>
      </c>
      <c r="D20" s="19">
        <f t="shared" si="7"/>
        <v>13.070734510500468</v>
      </c>
      <c r="E20" s="19">
        <f t="shared" si="7"/>
        <v>13.14109165808445</v>
      </c>
      <c r="F20" s="19">
        <f t="shared" si="7"/>
        <v>13.115278073726829</v>
      </c>
      <c r="G20" s="19">
        <f t="shared" si="7"/>
        <v>13.056124097813209</v>
      </c>
      <c r="H20" s="19">
        <f t="shared" si="7"/>
        <v>13.312368972746329</v>
      </c>
      <c r="I20" s="19">
        <f t="shared" si="7"/>
        <v>13.150567573356176</v>
      </c>
      <c r="J20" s="19">
        <f t="shared" si="7"/>
        <v>13.738398445931363</v>
      </c>
      <c r="K20" s="19">
        <f t="shared" si="7"/>
        <v>13.086081550942998</v>
      </c>
      <c r="L20" s="19">
        <f t="shared" si="7"/>
        <v>13.191256830601091</v>
      </c>
      <c r="M20" s="19">
        <f t="shared" si="7"/>
        <v>13.231939163498099</v>
      </c>
      <c r="N20" s="19">
        <f t="shared" si="7"/>
        <v>13.220302607575919</v>
      </c>
      <c r="O20" s="19">
        <f t="shared" si="7"/>
        <v>13.292630676949443</v>
      </c>
      <c r="P20" s="19">
        <f t="shared" si="7"/>
        <v>13.286489939316512</v>
      </c>
      <c r="Q20" s="15" t="s">
        <v>50</v>
      </c>
      <c r="R20" s="19">
        <f t="shared" si="4"/>
        <v>13.22147330506605</v>
      </c>
      <c r="S20" s="19">
        <f t="shared" si="5"/>
        <v>0.1645301300143106</v>
      </c>
      <c r="T20" s="29"/>
      <c r="U20" s="29"/>
    </row>
    <row r="21" spans="1:21" x14ac:dyDescent="0.2">
      <c r="A21" s="15" t="s">
        <v>17</v>
      </c>
      <c r="B21" s="19">
        <f t="shared" ref="B21:P21" si="8">100/B15*B9</f>
        <v>0.56902002107481553</v>
      </c>
      <c r="C21" s="19">
        <f t="shared" si="8"/>
        <v>0.5731875597070375</v>
      </c>
      <c r="D21" s="19">
        <f t="shared" si="8"/>
        <v>0.79406540591369756</v>
      </c>
      <c r="E21" s="19">
        <f t="shared" si="8"/>
        <v>0.65911431513903196</v>
      </c>
      <c r="F21" s="19">
        <f t="shared" si="8"/>
        <v>0.73513743873854687</v>
      </c>
      <c r="G21" s="19">
        <f t="shared" si="8"/>
        <v>0.70020467521275465</v>
      </c>
      <c r="H21" s="19">
        <f t="shared" si="8"/>
        <v>0.70230607966457015</v>
      </c>
      <c r="I21" s="19">
        <f t="shared" si="8"/>
        <v>0.5997001499250374</v>
      </c>
      <c r="J21" s="19">
        <f t="shared" si="8"/>
        <v>0.94970861213036917</v>
      </c>
      <c r="K21" s="19">
        <f t="shared" si="8"/>
        <v>0.55842376988726161</v>
      </c>
      <c r="L21" s="19">
        <f t="shared" si="8"/>
        <v>0.78688524590163922</v>
      </c>
      <c r="M21" s="19">
        <f t="shared" si="8"/>
        <v>0.51059206952743075</v>
      </c>
      <c r="N21" s="19">
        <f t="shared" si="8"/>
        <v>0.67603820152376859</v>
      </c>
      <c r="O21" s="19">
        <f t="shared" si="8"/>
        <v>0.63196229648671809</v>
      </c>
      <c r="P21" s="19">
        <f t="shared" si="8"/>
        <v>0.63877355477483222</v>
      </c>
      <c r="Q21" s="15" t="s">
        <v>17</v>
      </c>
      <c r="R21" s="19">
        <f t="shared" si="4"/>
        <v>0.67234129304050072</v>
      </c>
      <c r="S21" s="19">
        <f t="shared" si="5"/>
        <v>0.11287056193989964</v>
      </c>
      <c r="T21" s="29"/>
      <c r="U21" s="29"/>
    </row>
    <row r="22" spans="1:21" x14ac:dyDescent="0.2">
      <c r="A22" s="15" t="s">
        <v>18</v>
      </c>
      <c r="B22" s="19">
        <f t="shared" ref="B22:P22" si="9">100/B15*B10</f>
        <v>0.21074815595363539</v>
      </c>
      <c r="C22" s="19">
        <f t="shared" si="9"/>
        <v>5.3072922195096066E-2</v>
      </c>
      <c r="D22" s="19">
        <f t="shared" si="9"/>
        <v>0.14627520635252325</v>
      </c>
      <c r="E22" s="19">
        <f t="shared" si="9"/>
        <v>0.13388259526261587</v>
      </c>
      <c r="F22" s="19">
        <f t="shared" si="9"/>
        <v>0.24504581291284896</v>
      </c>
      <c r="G22" s="19">
        <f t="shared" si="9"/>
        <v>2.1544759237315528E-2</v>
      </c>
      <c r="H22" s="19">
        <f t="shared" si="9"/>
        <v>0.12578616352201255</v>
      </c>
      <c r="I22" s="19">
        <f t="shared" si="9"/>
        <v>0.16063396872992072</v>
      </c>
      <c r="J22" s="19">
        <f t="shared" si="9"/>
        <v>5.396071659831643E-2</v>
      </c>
      <c r="K22" s="19">
        <f t="shared" si="9"/>
        <v>0.20018965335581076</v>
      </c>
      <c r="L22" s="19">
        <f t="shared" si="9"/>
        <v>3.2786885245901634E-2</v>
      </c>
      <c r="M22" s="19">
        <f t="shared" si="9"/>
        <v>0.20640956002172733</v>
      </c>
      <c r="N22" s="19">
        <f t="shared" si="9"/>
        <v>0.23607683227814141</v>
      </c>
      <c r="O22" s="19">
        <f t="shared" si="9"/>
        <v>0.14995715509854329</v>
      </c>
      <c r="P22" s="19">
        <f t="shared" si="9"/>
        <v>0.15969338869370805</v>
      </c>
      <c r="Q22" s="15" t="s">
        <v>18</v>
      </c>
      <c r="R22" s="19">
        <f t="shared" si="4"/>
        <v>0.14240425169720783</v>
      </c>
      <c r="S22" s="19">
        <f t="shared" si="5"/>
        <v>7.3140735215324257E-2</v>
      </c>
      <c r="T22" s="29"/>
      <c r="U22" s="29"/>
    </row>
    <row r="23" spans="1:21" x14ac:dyDescent="0.2">
      <c r="A23" s="15" t="s">
        <v>19</v>
      </c>
      <c r="B23" s="19">
        <f t="shared" ref="B23:P23" si="10">100/B15*B11</f>
        <v>0.15806111696522651</v>
      </c>
      <c r="C23" s="19">
        <f t="shared" si="10"/>
        <v>0.148604182146269</v>
      </c>
      <c r="D23" s="19">
        <f t="shared" si="10"/>
        <v>0.18806812245324417</v>
      </c>
      <c r="E23" s="19">
        <f t="shared" si="10"/>
        <v>0.10298661174047374</v>
      </c>
      <c r="F23" s="19">
        <f t="shared" si="10"/>
        <v>0.14915832090347328</v>
      </c>
      <c r="G23" s="19">
        <f t="shared" si="10"/>
        <v>0.14004093504255094</v>
      </c>
      <c r="H23" s="19">
        <f t="shared" si="10"/>
        <v>0.11530398322851151</v>
      </c>
      <c r="I23" s="19">
        <f t="shared" si="10"/>
        <v>9.6380381237952437E-2</v>
      </c>
      <c r="J23" s="19">
        <f t="shared" si="10"/>
        <v>0.29138786963090874</v>
      </c>
      <c r="K23" s="19">
        <f t="shared" si="10"/>
        <v>0.1158992729954694</v>
      </c>
      <c r="L23" s="19">
        <f t="shared" si="10"/>
        <v>0.14207650273224043</v>
      </c>
      <c r="M23" s="19">
        <f t="shared" si="10"/>
        <v>0.20640956002172733</v>
      </c>
      <c r="N23" s="19">
        <f t="shared" si="10"/>
        <v>0.19315377186393387</v>
      </c>
      <c r="O23" s="19">
        <f t="shared" si="10"/>
        <v>0.19280205655526991</v>
      </c>
      <c r="P23" s="19">
        <f t="shared" si="10"/>
        <v>0.20227829234536357</v>
      </c>
      <c r="Q23" s="15" t="s">
        <v>19</v>
      </c>
      <c r="R23" s="19">
        <f t="shared" si="4"/>
        <v>0.16284073199084095</v>
      </c>
      <c r="S23" s="19">
        <f t="shared" si="5"/>
        <v>5.0890194476772191E-2</v>
      </c>
      <c r="T23" s="29"/>
      <c r="U23" s="29"/>
    </row>
    <row r="24" spans="1:21" x14ac:dyDescent="0.2">
      <c r="A24" s="15" t="s">
        <v>10</v>
      </c>
      <c r="B24" s="19">
        <f t="shared" ref="B24:P24" si="11">100/B15*B12</f>
        <v>0.71654373024236029</v>
      </c>
      <c r="C24" s="19">
        <f t="shared" si="11"/>
        <v>0.70056257297526803</v>
      </c>
      <c r="D24" s="19">
        <f t="shared" si="11"/>
        <v>0.7418242607877964</v>
      </c>
      <c r="E24" s="19">
        <f t="shared" si="11"/>
        <v>0.71060762100926878</v>
      </c>
      <c r="F24" s="19">
        <f t="shared" si="11"/>
        <v>0.75644577029618587</v>
      </c>
      <c r="G24" s="19">
        <f t="shared" si="11"/>
        <v>0.71097705483141238</v>
      </c>
      <c r="H24" s="19">
        <f t="shared" si="11"/>
        <v>0.70230607966457015</v>
      </c>
      <c r="I24" s="19">
        <f t="shared" si="11"/>
        <v>0.6639537374170057</v>
      </c>
      <c r="J24" s="19">
        <f t="shared" si="11"/>
        <v>1.6296136412691562</v>
      </c>
      <c r="K24" s="19">
        <f t="shared" si="11"/>
        <v>0.70593193551785904</v>
      </c>
      <c r="L24" s="19">
        <f t="shared" si="11"/>
        <v>0.71038251366120209</v>
      </c>
      <c r="M24" s="19">
        <f t="shared" si="11"/>
        <v>0.67354698533405755</v>
      </c>
      <c r="N24" s="19">
        <f t="shared" si="11"/>
        <v>0.68676896662732045</v>
      </c>
      <c r="O24" s="19">
        <f t="shared" si="11"/>
        <v>0.70694087403598971</v>
      </c>
      <c r="P24" s="19">
        <f t="shared" si="11"/>
        <v>0.74523581390397098</v>
      </c>
      <c r="Q24" s="15" t="s">
        <v>10</v>
      </c>
      <c r="R24" s="19">
        <f t="shared" si="4"/>
        <v>0.77077610383822825</v>
      </c>
      <c r="S24" s="19">
        <f t="shared" si="5"/>
        <v>0.23888162099146107</v>
      </c>
      <c r="T24" s="29"/>
      <c r="U24" s="29"/>
    </row>
    <row r="25" spans="1:21" ht="18.75" x14ac:dyDescent="0.35">
      <c r="A25" s="15" t="s">
        <v>51</v>
      </c>
      <c r="B25" s="19">
        <f t="shared" ref="B25:P25" si="12">100/B15*B13</f>
        <v>4.1728134878819798</v>
      </c>
      <c r="C25" s="19">
        <f t="shared" si="12"/>
        <v>3.9698545801931857</v>
      </c>
      <c r="D25" s="19">
        <f t="shared" si="12"/>
        <v>4.0748093198202904</v>
      </c>
      <c r="E25" s="19">
        <f t="shared" si="12"/>
        <v>4.2533470648815657</v>
      </c>
      <c r="F25" s="19">
        <f t="shared" si="12"/>
        <v>4.1125079906243345</v>
      </c>
      <c r="G25" s="19">
        <f t="shared" si="12"/>
        <v>4.1258213939459232</v>
      </c>
      <c r="H25" s="19">
        <f t="shared" si="12"/>
        <v>4.2033542976939193</v>
      </c>
      <c r="I25" s="19">
        <f t="shared" si="12"/>
        <v>4.0265581494966796</v>
      </c>
      <c r="J25" s="19">
        <f t="shared" si="12"/>
        <v>3.9930930282754158</v>
      </c>
      <c r="K25" s="19">
        <f t="shared" si="12"/>
        <v>4.2250553155621109</v>
      </c>
      <c r="L25" s="19">
        <f t="shared" si="12"/>
        <v>4.0765027322404368</v>
      </c>
      <c r="M25" s="19">
        <f t="shared" si="12"/>
        <v>4.0412819120043455</v>
      </c>
      <c r="N25" s="19">
        <f t="shared" si="12"/>
        <v>4.1635368601781302</v>
      </c>
      <c r="O25" s="19">
        <f t="shared" si="12"/>
        <v>4.166666666666667</v>
      </c>
      <c r="P25" s="19">
        <f t="shared" si="12"/>
        <v>4.2584903651655486</v>
      </c>
      <c r="Q25" s="15" t="s">
        <v>51</v>
      </c>
      <c r="R25" s="19">
        <f t="shared" si="4"/>
        <v>4.124246210975369</v>
      </c>
      <c r="S25" s="19">
        <f t="shared" si="5"/>
        <v>9.2249195568180772E-2</v>
      </c>
      <c r="T25" s="29"/>
      <c r="U25" s="29"/>
    </row>
    <row r="26" spans="1:21" ht="18.75" x14ac:dyDescent="0.35">
      <c r="A26" s="15" t="s">
        <v>52</v>
      </c>
      <c r="B26" s="19">
        <f t="shared" ref="B26:P26" si="13">100/B15*B14</f>
        <v>3.2982086406743933</v>
      </c>
      <c r="C26" s="19">
        <f t="shared" si="13"/>
        <v>3.3223649294130135</v>
      </c>
      <c r="D26" s="19">
        <f t="shared" si="13"/>
        <v>3.3016403719569531</v>
      </c>
      <c r="E26" s="19">
        <f t="shared" si="13"/>
        <v>3.2749742533470654</v>
      </c>
      <c r="F26" s="19">
        <f t="shared" si="13"/>
        <v>3.1855955678670367</v>
      </c>
      <c r="G26" s="19">
        <f t="shared" si="13"/>
        <v>3.3394376817839069</v>
      </c>
      <c r="H26" s="19">
        <f t="shared" si="13"/>
        <v>3.40670859538784</v>
      </c>
      <c r="I26" s="19">
        <f t="shared" si="13"/>
        <v>3.3411865495823512</v>
      </c>
      <c r="J26" s="19">
        <f t="shared" si="13"/>
        <v>2.3850636736455861</v>
      </c>
      <c r="K26" s="19">
        <f t="shared" si="13"/>
        <v>3.1608892635128019</v>
      </c>
      <c r="L26" s="19">
        <f t="shared" si="13"/>
        <v>3.2459016393442623</v>
      </c>
      <c r="M26" s="19">
        <f t="shared" si="13"/>
        <v>3.3460076045627378</v>
      </c>
      <c r="N26" s="19">
        <f t="shared" si="13"/>
        <v>3.1119218800300459</v>
      </c>
      <c r="O26" s="19">
        <f t="shared" si="13"/>
        <v>3.106255355612682</v>
      </c>
      <c r="P26" s="19">
        <f t="shared" si="13"/>
        <v>3.1619290961354198</v>
      </c>
      <c r="Q26" s="15" t="s">
        <v>52</v>
      </c>
      <c r="R26" s="19">
        <f t="shared" si="4"/>
        <v>3.1992056735237395</v>
      </c>
      <c r="S26" s="19">
        <f t="shared" si="5"/>
        <v>0.24347840131008039</v>
      </c>
      <c r="T26" s="29"/>
      <c r="U26" s="29"/>
    </row>
    <row r="27" spans="1:21" x14ac:dyDescent="0.2">
      <c r="A27" s="17" t="s">
        <v>20</v>
      </c>
      <c r="B27" s="21">
        <f t="shared" ref="B27:P27" si="14">100/B15*B15</f>
        <v>100</v>
      </c>
      <c r="C27" s="21">
        <f t="shared" si="14"/>
        <v>99.999999999999986</v>
      </c>
      <c r="D27" s="21">
        <f t="shared" si="14"/>
        <v>100</v>
      </c>
      <c r="E27" s="21">
        <f t="shared" si="14"/>
        <v>100</v>
      </c>
      <c r="F27" s="21">
        <f t="shared" si="14"/>
        <v>100</v>
      </c>
      <c r="G27" s="21">
        <f t="shared" si="14"/>
        <v>100</v>
      </c>
      <c r="H27" s="21">
        <f t="shared" si="14"/>
        <v>99.999999999999986</v>
      </c>
      <c r="I27" s="21">
        <f t="shared" si="14"/>
        <v>100.00000000000001</v>
      </c>
      <c r="J27" s="21">
        <f t="shared" si="14"/>
        <v>100</v>
      </c>
      <c r="K27" s="21">
        <f t="shared" si="14"/>
        <v>100</v>
      </c>
      <c r="L27" s="21">
        <f t="shared" si="14"/>
        <v>100</v>
      </c>
      <c r="M27" s="21">
        <f t="shared" si="14"/>
        <v>100</v>
      </c>
      <c r="N27" s="21">
        <f t="shared" si="14"/>
        <v>100</v>
      </c>
      <c r="O27" s="21">
        <f t="shared" si="14"/>
        <v>100</v>
      </c>
      <c r="P27" s="21">
        <f t="shared" si="14"/>
        <v>100</v>
      </c>
      <c r="Q27" s="21"/>
      <c r="R27" s="21">
        <f>SUM(R18:R26)</f>
        <v>100</v>
      </c>
      <c r="S27" s="17"/>
      <c r="T27" s="29"/>
      <c r="U27" s="30"/>
    </row>
    <row r="28" spans="1:2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21" ht="15" x14ac:dyDescent="0.2">
      <c r="A29" s="32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</sheetData>
  <phoneticPr fontId="2"/>
  <pageMargins left="0.75" right="0.75" top="1" bottom="1" header="0.51200000000000001" footer="0.51200000000000001"/>
  <pageSetup paperSize="9" scale="79" orientation="landscape" horizontalDpi="429496729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U29"/>
  <sheetViews>
    <sheetView workbookViewId="0"/>
  </sheetViews>
  <sheetFormatPr defaultColWidth="8.625" defaultRowHeight="14.25" x14ac:dyDescent="0.2"/>
  <cols>
    <col min="1" max="16384" width="8.625" style="15"/>
  </cols>
  <sheetData>
    <row r="1" spans="1:19" ht="15.75" x14ac:dyDescent="0.25">
      <c r="A1" s="37" t="s">
        <v>118</v>
      </c>
      <c r="B1" s="16"/>
    </row>
    <row r="2" spans="1:19" ht="15" x14ac:dyDescent="0.2">
      <c r="A2" s="15" t="s">
        <v>66</v>
      </c>
      <c r="B2" s="16"/>
      <c r="I2" s="15" t="s">
        <v>0</v>
      </c>
      <c r="M2" s="15" t="s">
        <v>0</v>
      </c>
    </row>
    <row r="3" spans="1:19" ht="15" x14ac:dyDescent="0.2">
      <c r="A3" s="15" t="s">
        <v>78</v>
      </c>
      <c r="B3" s="16"/>
    </row>
    <row r="4" spans="1:19" ht="15" x14ac:dyDescent="0.2">
      <c r="A4" s="15" t="s">
        <v>44</v>
      </c>
      <c r="B4" s="16"/>
    </row>
    <row r="5" spans="1:19" x14ac:dyDescent="0.2">
      <c r="A5" s="17" t="s">
        <v>15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18" t="s">
        <v>56</v>
      </c>
      <c r="S5" s="18" t="s">
        <v>36</v>
      </c>
    </row>
    <row r="6" spans="1:19" ht="18.75" x14ac:dyDescent="0.35">
      <c r="A6" s="15" t="s">
        <v>48</v>
      </c>
      <c r="B6" s="19">
        <v>74.11</v>
      </c>
      <c r="C6" s="19">
        <v>73.78</v>
      </c>
      <c r="D6" s="19">
        <v>73.97</v>
      </c>
      <c r="E6" s="19">
        <v>72.06</v>
      </c>
      <c r="F6" s="19">
        <v>73.48</v>
      </c>
      <c r="G6" s="19">
        <v>73.290000000000006</v>
      </c>
      <c r="H6" s="19">
        <v>72.19</v>
      </c>
      <c r="I6" s="19">
        <v>71.78</v>
      </c>
      <c r="J6" s="19">
        <v>73.09</v>
      </c>
      <c r="K6" s="19">
        <v>72.91</v>
      </c>
      <c r="L6" s="19">
        <v>73.260000000000005</v>
      </c>
      <c r="M6" s="19">
        <v>72.790000000000006</v>
      </c>
      <c r="N6" s="19">
        <v>70.900000000000006</v>
      </c>
      <c r="O6" s="19">
        <v>72.599999999999994</v>
      </c>
      <c r="P6" s="19">
        <v>73.459999999999994</v>
      </c>
      <c r="Q6" s="15" t="s">
        <v>48</v>
      </c>
      <c r="R6" s="20">
        <f t="shared" ref="R6:R14" si="0">AVERAGE(B6:P6)</f>
        <v>72.911333333333317</v>
      </c>
      <c r="S6" s="20">
        <f t="shared" ref="S6:S14" si="1">STDEV(B6:P6)</f>
        <v>0.88299706088061714</v>
      </c>
    </row>
    <row r="7" spans="1:19" ht="18.75" x14ac:dyDescent="0.35">
      <c r="A7" s="15" t="s">
        <v>49</v>
      </c>
      <c r="B7" s="19">
        <v>0.33</v>
      </c>
      <c r="C7" s="19">
        <v>0.4</v>
      </c>
      <c r="D7" s="19">
        <v>0.52</v>
      </c>
      <c r="E7" s="19">
        <v>0.39</v>
      </c>
      <c r="F7" s="19">
        <v>0.36</v>
      </c>
      <c r="G7" s="19">
        <v>0.27</v>
      </c>
      <c r="H7" s="19">
        <v>0.47</v>
      </c>
      <c r="I7" s="19">
        <v>0.37</v>
      </c>
      <c r="J7" s="19">
        <v>0.32</v>
      </c>
      <c r="K7" s="19">
        <v>0.43</v>
      </c>
      <c r="L7" s="19">
        <v>0.6</v>
      </c>
      <c r="M7" s="19">
        <v>0.43</v>
      </c>
      <c r="N7" s="19">
        <v>0.41</v>
      </c>
      <c r="O7" s="19">
        <v>0.48</v>
      </c>
      <c r="P7" s="19">
        <v>0.46</v>
      </c>
      <c r="Q7" s="15" t="s">
        <v>49</v>
      </c>
      <c r="R7" s="20">
        <f t="shared" si="0"/>
        <v>0.41599999999999998</v>
      </c>
      <c r="S7" s="20">
        <f t="shared" si="1"/>
        <v>8.3734273576765481E-2</v>
      </c>
    </row>
    <row r="8" spans="1:19" ht="18.75" x14ac:dyDescent="0.35">
      <c r="A8" s="15" t="s">
        <v>50</v>
      </c>
      <c r="B8" s="19">
        <v>10.57</v>
      </c>
      <c r="C8" s="19">
        <v>10.51</v>
      </c>
      <c r="D8" s="19">
        <v>11.78</v>
      </c>
      <c r="E8" s="19">
        <v>11.02</v>
      </c>
      <c r="F8" s="19">
        <v>11.42</v>
      </c>
      <c r="G8" s="19">
        <v>11.75</v>
      </c>
      <c r="H8" s="19">
        <v>10.64</v>
      </c>
      <c r="I8" s="19">
        <v>10.52</v>
      </c>
      <c r="J8" s="19">
        <v>10.62</v>
      </c>
      <c r="K8" s="19">
        <v>10.79</v>
      </c>
      <c r="L8" s="19">
        <v>11.19</v>
      </c>
      <c r="M8" s="19">
        <v>11.25</v>
      </c>
      <c r="N8" s="19">
        <v>11.02</v>
      </c>
      <c r="O8" s="19">
        <v>11.59</v>
      </c>
      <c r="P8" s="19">
        <v>10.67</v>
      </c>
      <c r="Q8" s="15" t="s">
        <v>50</v>
      </c>
      <c r="R8" s="20">
        <f t="shared" si="0"/>
        <v>11.022666666666668</v>
      </c>
      <c r="S8" s="20">
        <f t="shared" si="1"/>
        <v>0.45272928944768914</v>
      </c>
    </row>
    <row r="9" spans="1:19" x14ac:dyDescent="0.2">
      <c r="A9" s="15" t="s">
        <v>6</v>
      </c>
      <c r="B9" s="19">
        <v>1.38</v>
      </c>
      <c r="C9" s="19">
        <v>1.51</v>
      </c>
      <c r="D9" s="19">
        <v>2.2400000000000002</v>
      </c>
      <c r="E9" s="19">
        <v>1.99</v>
      </c>
      <c r="F9" s="19">
        <v>2.0099999999999998</v>
      </c>
      <c r="G9" s="19">
        <v>1.69</v>
      </c>
      <c r="H9" s="19">
        <v>1.78</v>
      </c>
      <c r="I9" s="19">
        <v>1.62</v>
      </c>
      <c r="J9" s="19">
        <v>1.56</v>
      </c>
      <c r="K9" s="19">
        <v>1.67</v>
      </c>
      <c r="L9" s="19">
        <v>2.2799999999999998</v>
      </c>
      <c r="M9" s="19">
        <v>2.15</v>
      </c>
      <c r="N9" s="19">
        <v>2.17</v>
      </c>
      <c r="O9" s="19">
        <v>2.4700000000000002</v>
      </c>
      <c r="P9" s="19">
        <v>1.69</v>
      </c>
      <c r="Q9" s="15" t="s">
        <v>6</v>
      </c>
      <c r="R9" s="20">
        <f t="shared" si="0"/>
        <v>1.8806666666666665</v>
      </c>
      <c r="S9" s="20">
        <f t="shared" si="1"/>
        <v>0.32807809755489453</v>
      </c>
    </row>
    <row r="10" spans="1:19" x14ac:dyDescent="0.2">
      <c r="A10" s="15" t="s">
        <v>7</v>
      </c>
      <c r="B10" s="19">
        <v>0.05</v>
      </c>
      <c r="C10" s="19">
        <v>0</v>
      </c>
      <c r="D10" s="19">
        <v>0.1</v>
      </c>
      <c r="E10" s="19">
        <v>0.01</v>
      </c>
      <c r="F10" s="19">
        <v>0</v>
      </c>
      <c r="G10" s="19">
        <v>0</v>
      </c>
      <c r="H10" s="19">
        <v>0.02</v>
      </c>
      <c r="I10" s="19">
        <v>0.13</v>
      </c>
      <c r="J10" s="19">
        <v>0.06</v>
      </c>
      <c r="K10" s="19">
        <v>0.02</v>
      </c>
      <c r="L10" s="19">
        <v>0.08</v>
      </c>
      <c r="M10" s="19">
        <v>0.11</v>
      </c>
      <c r="N10" s="19">
        <v>0</v>
      </c>
      <c r="O10" s="19">
        <v>0.01</v>
      </c>
      <c r="P10" s="19">
        <v>0.09</v>
      </c>
      <c r="Q10" s="15" t="s">
        <v>7</v>
      </c>
      <c r="R10" s="20">
        <f t="shared" si="0"/>
        <v>4.5333333333333337E-2</v>
      </c>
      <c r="S10" s="20">
        <f t="shared" si="1"/>
        <v>4.611579628139003E-2</v>
      </c>
    </row>
    <row r="11" spans="1:19" x14ac:dyDescent="0.2">
      <c r="A11" s="15" t="s">
        <v>8</v>
      </c>
      <c r="B11" s="19">
        <v>0.24</v>
      </c>
      <c r="C11" s="19">
        <v>0.19</v>
      </c>
      <c r="D11" s="19">
        <v>0.48</v>
      </c>
      <c r="E11" s="19">
        <v>0.34</v>
      </c>
      <c r="F11" s="19">
        <v>0.39</v>
      </c>
      <c r="G11" s="19">
        <v>0.36</v>
      </c>
      <c r="H11" s="19">
        <v>0.3</v>
      </c>
      <c r="I11" s="19">
        <v>0.25</v>
      </c>
      <c r="J11" s="19">
        <v>0.22</v>
      </c>
      <c r="K11" s="19">
        <v>0.36</v>
      </c>
      <c r="L11" s="19">
        <v>0.43</v>
      </c>
      <c r="M11" s="19">
        <v>0.37</v>
      </c>
      <c r="N11" s="19">
        <v>0.41</v>
      </c>
      <c r="O11" s="19">
        <v>0.54</v>
      </c>
      <c r="P11" s="19">
        <v>0.34</v>
      </c>
      <c r="Q11" s="15" t="s">
        <v>8</v>
      </c>
      <c r="R11" s="20">
        <f t="shared" si="0"/>
        <v>0.34799999999999998</v>
      </c>
      <c r="S11" s="20">
        <f t="shared" si="1"/>
        <v>9.7262531326302748E-2</v>
      </c>
    </row>
    <row r="12" spans="1:19" x14ac:dyDescent="0.2">
      <c r="A12" s="15" t="s">
        <v>9</v>
      </c>
      <c r="B12" s="19">
        <v>1.24</v>
      </c>
      <c r="C12" s="19">
        <v>1.19</v>
      </c>
      <c r="D12" s="19">
        <v>1.94</v>
      </c>
      <c r="E12" s="19">
        <v>1.73</v>
      </c>
      <c r="F12" s="19">
        <v>1.77</v>
      </c>
      <c r="G12" s="19">
        <v>1.71</v>
      </c>
      <c r="H12" s="19">
        <v>1.55</v>
      </c>
      <c r="I12" s="19">
        <v>1.25</v>
      </c>
      <c r="J12" s="19">
        <v>1.33</v>
      </c>
      <c r="K12" s="19">
        <v>1.63</v>
      </c>
      <c r="L12" s="19">
        <v>1.91</v>
      </c>
      <c r="M12" s="19">
        <v>1.83</v>
      </c>
      <c r="N12" s="19">
        <v>1.86</v>
      </c>
      <c r="O12" s="19">
        <v>2.06</v>
      </c>
      <c r="P12" s="19">
        <v>1.49</v>
      </c>
      <c r="Q12" s="15" t="s">
        <v>9</v>
      </c>
      <c r="R12" s="20">
        <f t="shared" si="0"/>
        <v>1.6326666666666663</v>
      </c>
      <c r="S12" s="20">
        <f t="shared" si="1"/>
        <v>0.27957791315447383</v>
      </c>
    </row>
    <row r="13" spans="1:19" ht="18.75" x14ac:dyDescent="0.35">
      <c r="A13" s="15" t="s">
        <v>51</v>
      </c>
      <c r="B13" s="19">
        <v>2.95</v>
      </c>
      <c r="C13" s="19">
        <v>3</v>
      </c>
      <c r="D13" s="19">
        <v>3.07</v>
      </c>
      <c r="E13" s="19">
        <v>2.96</v>
      </c>
      <c r="F13" s="19">
        <v>3.01</v>
      </c>
      <c r="G13" s="19">
        <v>3.21</v>
      </c>
      <c r="H13" s="19">
        <v>2.89</v>
      </c>
      <c r="I13" s="19">
        <v>2.86</v>
      </c>
      <c r="J13" s="19">
        <v>2.8</v>
      </c>
      <c r="K13" s="19">
        <v>2.64</v>
      </c>
      <c r="L13" s="19">
        <v>2.95</v>
      </c>
      <c r="M13" s="19">
        <v>2.93</v>
      </c>
      <c r="N13" s="19">
        <v>2.89</v>
      </c>
      <c r="O13" s="19">
        <v>2.83</v>
      </c>
      <c r="P13" s="19">
        <v>2.86</v>
      </c>
      <c r="Q13" s="15" t="s">
        <v>51</v>
      </c>
      <c r="R13" s="20">
        <f t="shared" si="0"/>
        <v>2.9233333333333333</v>
      </c>
      <c r="S13" s="20">
        <f t="shared" si="1"/>
        <v>0.12937579077283057</v>
      </c>
    </row>
    <row r="14" spans="1:19" ht="18.75" x14ac:dyDescent="0.35">
      <c r="A14" s="15" t="s">
        <v>52</v>
      </c>
      <c r="B14" s="19">
        <v>3.15</v>
      </c>
      <c r="C14" s="19">
        <v>3.24</v>
      </c>
      <c r="D14" s="19">
        <v>2.85</v>
      </c>
      <c r="E14" s="19">
        <v>2.85</v>
      </c>
      <c r="F14" s="19">
        <v>2.76</v>
      </c>
      <c r="G14" s="19">
        <v>2.6</v>
      </c>
      <c r="H14" s="19">
        <v>2.86</v>
      </c>
      <c r="I14" s="19">
        <v>2.98</v>
      </c>
      <c r="J14" s="19">
        <v>3.05</v>
      </c>
      <c r="K14" s="19">
        <v>2.93</v>
      </c>
      <c r="L14" s="19">
        <v>2.86</v>
      </c>
      <c r="M14" s="19">
        <v>2.89</v>
      </c>
      <c r="N14" s="19">
        <v>2.74</v>
      </c>
      <c r="O14" s="19">
        <v>2.74</v>
      </c>
      <c r="P14" s="19">
        <v>2.9</v>
      </c>
      <c r="Q14" s="15" t="s">
        <v>52</v>
      </c>
      <c r="R14" s="20">
        <f t="shared" si="0"/>
        <v>2.8933333333333335</v>
      </c>
      <c r="S14" s="20">
        <f t="shared" si="1"/>
        <v>0.16395411669412993</v>
      </c>
    </row>
    <row r="15" spans="1:19" x14ac:dyDescent="0.2">
      <c r="A15" s="17" t="s">
        <v>13</v>
      </c>
      <c r="B15" s="21">
        <f t="shared" ref="B15:P15" si="2">SUM(B6:B14)</f>
        <v>94.019999999999982</v>
      </c>
      <c r="C15" s="21">
        <f t="shared" si="2"/>
        <v>93.820000000000007</v>
      </c>
      <c r="D15" s="21">
        <f t="shared" si="2"/>
        <v>96.949999999999974</v>
      </c>
      <c r="E15" s="21">
        <f t="shared" si="2"/>
        <v>93.35</v>
      </c>
      <c r="F15" s="21">
        <f t="shared" si="2"/>
        <v>95.200000000000017</v>
      </c>
      <c r="G15" s="21">
        <f t="shared" si="2"/>
        <v>94.879999999999981</v>
      </c>
      <c r="H15" s="21">
        <f t="shared" si="2"/>
        <v>92.699999999999989</v>
      </c>
      <c r="I15" s="21">
        <f t="shared" si="2"/>
        <v>91.76</v>
      </c>
      <c r="J15" s="21">
        <f t="shared" si="2"/>
        <v>93.05</v>
      </c>
      <c r="K15" s="21">
        <f t="shared" si="2"/>
        <v>93.38</v>
      </c>
      <c r="L15" s="21">
        <f t="shared" si="2"/>
        <v>95.56</v>
      </c>
      <c r="M15" s="21">
        <f t="shared" si="2"/>
        <v>94.750000000000028</v>
      </c>
      <c r="N15" s="21">
        <f t="shared" si="2"/>
        <v>92.399999999999991</v>
      </c>
      <c r="O15" s="21">
        <f t="shared" si="2"/>
        <v>95.320000000000007</v>
      </c>
      <c r="P15" s="21">
        <f t="shared" si="2"/>
        <v>93.96</v>
      </c>
      <c r="Q15" s="21"/>
      <c r="R15" s="22">
        <f>AVERAGE(B15:P15)</f>
        <v>94.073333333333338</v>
      </c>
      <c r="S15" s="22" t="s">
        <v>14</v>
      </c>
    </row>
    <row r="17" spans="1:21" x14ac:dyDescent="0.2">
      <c r="A17" s="17" t="s">
        <v>15</v>
      </c>
      <c r="B17" s="17" t="s">
        <v>14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s">
        <v>56</v>
      </c>
      <c r="S17" s="18" t="s">
        <v>36</v>
      </c>
      <c r="T17" s="28"/>
      <c r="U17" s="28"/>
    </row>
    <row r="18" spans="1:21" ht="18.75" x14ac:dyDescent="0.35">
      <c r="A18" s="15" t="s">
        <v>48</v>
      </c>
      <c r="B18" s="19">
        <f t="shared" ref="B18:P18" si="3">100/B15*B6</f>
        <v>78.823654541586919</v>
      </c>
      <c r="C18" s="19">
        <f t="shared" si="3"/>
        <v>78.639948838200809</v>
      </c>
      <c r="D18" s="19">
        <f t="shared" si="3"/>
        <v>76.297060340381648</v>
      </c>
      <c r="E18" s="19">
        <f t="shared" si="3"/>
        <v>77.193358328869849</v>
      </c>
      <c r="F18" s="19">
        <f t="shared" si="3"/>
        <v>77.184873949579824</v>
      </c>
      <c r="G18" s="19">
        <f t="shared" si="3"/>
        <v>77.244940978077594</v>
      </c>
      <c r="H18" s="19">
        <f t="shared" si="3"/>
        <v>77.874865156418565</v>
      </c>
      <c r="I18" s="19">
        <f t="shared" si="3"/>
        <v>78.225806451612911</v>
      </c>
      <c r="J18" s="19">
        <f t="shared" si="3"/>
        <v>78.54916711445459</v>
      </c>
      <c r="K18" s="19">
        <f t="shared" si="3"/>
        <v>78.078817733990149</v>
      </c>
      <c r="L18" s="19">
        <f t="shared" si="3"/>
        <v>76.663876098786105</v>
      </c>
      <c r="M18" s="19">
        <f t="shared" si="3"/>
        <v>76.823218997361465</v>
      </c>
      <c r="N18" s="19">
        <f t="shared" si="3"/>
        <v>76.731601731601742</v>
      </c>
      <c r="O18" s="19">
        <f t="shared" si="3"/>
        <v>76.164498531263092</v>
      </c>
      <c r="P18" s="19">
        <f t="shared" si="3"/>
        <v>78.182205193699446</v>
      </c>
      <c r="Q18" s="15" t="s">
        <v>48</v>
      </c>
      <c r="R18" s="19">
        <f t="shared" ref="R18:R26" si="4">AVERAGE(B18:P18)</f>
        <v>77.511859599058965</v>
      </c>
      <c r="S18" s="19">
        <f t="shared" ref="S18:S26" si="5">STDEV(B18:P18)</f>
        <v>0.8805245033963377</v>
      </c>
      <c r="T18" s="29"/>
      <c r="U18" s="29"/>
    </row>
    <row r="19" spans="1:21" ht="18.75" x14ac:dyDescent="0.35">
      <c r="A19" s="15" t="s">
        <v>49</v>
      </c>
      <c r="B19" s="19">
        <f t="shared" ref="B19:P19" si="6">100/B15*B7</f>
        <v>0.35098915124441621</v>
      </c>
      <c r="C19" s="19">
        <f t="shared" si="6"/>
        <v>0.42634832658281818</v>
      </c>
      <c r="D19" s="19">
        <f t="shared" si="6"/>
        <v>0.53635894791129457</v>
      </c>
      <c r="E19" s="19">
        <f t="shared" si="6"/>
        <v>0.41778253883235139</v>
      </c>
      <c r="F19" s="19">
        <f t="shared" si="6"/>
        <v>0.37815126050420161</v>
      </c>
      <c r="G19" s="19">
        <f t="shared" si="6"/>
        <v>0.28456998313659365</v>
      </c>
      <c r="H19" s="19">
        <f t="shared" si="6"/>
        <v>0.50701186623516725</v>
      </c>
      <c r="I19" s="19">
        <f t="shared" si="6"/>
        <v>0.40322580645161293</v>
      </c>
      <c r="J19" s="19">
        <f t="shared" si="6"/>
        <v>0.34390112842557763</v>
      </c>
      <c r="K19" s="19">
        <f t="shared" si="6"/>
        <v>0.4604840436924395</v>
      </c>
      <c r="L19" s="19">
        <f t="shared" si="6"/>
        <v>0.62787777312683135</v>
      </c>
      <c r="M19" s="19">
        <f t="shared" si="6"/>
        <v>0.45382585751978882</v>
      </c>
      <c r="N19" s="19">
        <f t="shared" si="6"/>
        <v>0.44372294372294369</v>
      </c>
      <c r="O19" s="19">
        <f t="shared" si="6"/>
        <v>0.50356693243810313</v>
      </c>
      <c r="P19" s="19">
        <f t="shared" si="6"/>
        <v>0.48957002979991493</v>
      </c>
      <c r="Q19" s="15" t="s">
        <v>49</v>
      </c>
      <c r="R19" s="19">
        <f t="shared" si="4"/>
        <v>0.44182577264160366</v>
      </c>
      <c r="S19" s="19">
        <f t="shared" si="5"/>
        <v>8.5907031379601109E-2</v>
      </c>
      <c r="T19" s="29"/>
      <c r="U19" s="29"/>
    </row>
    <row r="20" spans="1:21" ht="18.75" x14ac:dyDescent="0.35">
      <c r="A20" s="15" t="s">
        <v>50</v>
      </c>
      <c r="B20" s="19">
        <f t="shared" ref="B20:P20" si="7">100/B15*B8</f>
        <v>11.242288874707512</v>
      </c>
      <c r="C20" s="19">
        <f t="shared" si="7"/>
        <v>11.202302280963547</v>
      </c>
      <c r="D20" s="19">
        <f t="shared" si="7"/>
        <v>12.15059308922125</v>
      </c>
      <c r="E20" s="19">
        <f t="shared" si="7"/>
        <v>11.80503481521157</v>
      </c>
      <c r="F20" s="19">
        <f t="shared" si="7"/>
        <v>11.995798319327729</v>
      </c>
      <c r="G20" s="19">
        <f t="shared" si="7"/>
        <v>12.384064080944352</v>
      </c>
      <c r="H20" s="19">
        <f t="shared" si="7"/>
        <v>11.477885652642938</v>
      </c>
      <c r="I20" s="19">
        <f t="shared" si="7"/>
        <v>11.464690496948561</v>
      </c>
      <c r="J20" s="19">
        <f t="shared" si="7"/>
        <v>11.413218699623856</v>
      </c>
      <c r="K20" s="19">
        <f t="shared" si="7"/>
        <v>11.554936817305633</v>
      </c>
      <c r="L20" s="19">
        <f t="shared" si="7"/>
        <v>11.709920468815405</v>
      </c>
      <c r="M20" s="19">
        <f t="shared" si="7"/>
        <v>11.873350923482848</v>
      </c>
      <c r="N20" s="19">
        <f t="shared" si="7"/>
        <v>11.926406926406926</v>
      </c>
      <c r="O20" s="19">
        <f t="shared" si="7"/>
        <v>12.159043222828366</v>
      </c>
      <c r="P20" s="19">
        <f t="shared" si="7"/>
        <v>11.35589612601107</v>
      </c>
      <c r="Q20" s="15" t="s">
        <v>50</v>
      </c>
      <c r="R20" s="19">
        <f t="shared" si="4"/>
        <v>11.714362052962771</v>
      </c>
      <c r="S20" s="19">
        <f t="shared" si="5"/>
        <v>0.36274200003501295</v>
      </c>
      <c r="T20" s="29"/>
      <c r="U20" s="29"/>
    </row>
    <row r="21" spans="1:21" x14ac:dyDescent="0.2">
      <c r="A21" s="15" t="s">
        <v>6</v>
      </c>
      <c r="B21" s="19">
        <f t="shared" ref="B21:P21" si="8">100/B15*B9</f>
        <v>1.4677728142948312</v>
      </c>
      <c r="C21" s="19">
        <f t="shared" si="8"/>
        <v>1.6094649328501385</v>
      </c>
      <c r="D21" s="19">
        <f t="shared" si="8"/>
        <v>2.3104693140794228</v>
      </c>
      <c r="E21" s="19">
        <f t="shared" si="8"/>
        <v>2.1317621853240496</v>
      </c>
      <c r="F21" s="19">
        <f t="shared" si="8"/>
        <v>2.1113445378151257</v>
      </c>
      <c r="G21" s="19">
        <f t="shared" si="8"/>
        <v>1.7811973018549749</v>
      </c>
      <c r="H21" s="19">
        <f t="shared" si="8"/>
        <v>1.9201725997842507</v>
      </c>
      <c r="I21" s="19">
        <f t="shared" si="8"/>
        <v>1.765475152571927</v>
      </c>
      <c r="J21" s="19">
        <f t="shared" si="8"/>
        <v>1.676518001074691</v>
      </c>
      <c r="K21" s="19">
        <f t="shared" si="8"/>
        <v>1.7883915185264512</v>
      </c>
      <c r="L21" s="19">
        <f t="shared" si="8"/>
        <v>2.3859355378819589</v>
      </c>
      <c r="M21" s="19">
        <f t="shared" si="8"/>
        <v>2.2691292875989442</v>
      </c>
      <c r="N21" s="19">
        <f t="shared" si="8"/>
        <v>2.3484848484848482</v>
      </c>
      <c r="O21" s="19">
        <f t="shared" si="8"/>
        <v>2.5912715065044059</v>
      </c>
      <c r="P21" s="19">
        <f t="shared" si="8"/>
        <v>1.7986377181779483</v>
      </c>
      <c r="Q21" s="15" t="s">
        <v>6</v>
      </c>
      <c r="R21" s="19">
        <f t="shared" si="4"/>
        <v>1.9970684837882644</v>
      </c>
      <c r="S21" s="19">
        <f t="shared" si="5"/>
        <v>0.33310654030435144</v>
      </c>
      <c r="T21" s="29"/>
      <c r="U21" s="29"/>
    </row>
    <row r="22" spans="1:21" x14ac:dyDescent="0.2">
      <c r="A22" s="15" t="s">
        <v>7</v>
      </c>
      <c r="B22" s="19">
        <f t="shared" ref="B22:P22" si="9">100/B15*B10</f>
        <v>5.3180174430972151E-2</v>
      </c>
      <c r="C22" s="19">
        <f t="shared" si="9"/>
        <v>0</v>
      </c>
      <c r="D22" s="19">
        <f t="shared" si="9"/>
        <v>0.10314595152140281</v>
      </c>
      <c r="E22" s="19">
        <f t="shared" si="9"/>
        <v>1.0712372790573113E-2</v>
      </c>
      <c r="F22" s="19">
        <f t="shared" si="9"/>
        <v>0</v>
      </c>
      <c r="G22" s="19">
        <f t="shared" si="9"/>
        <v>0</v>
      </c>
      <c r="H22" s="19">
        <f t="shared" si="9"/>
        <v>2.1574973031283716E-2</v>
      </c>
      <c r="I22" s="19">
        <f t="shared" si="9"/>
        <v>0.14167393199651265</v>
      </c>
      <c r="J22" s="19">
        <f t="shared" si="9"/>
        <v>6.4481461579795799E-2</v>
      </c>
      <c r="K22" s="19">
        <f t="shared" si="9"/>
        <v>2.1417862497322769E-2</v>
      </c>
      <c r="L22" s="19">
        <f t="shared" si="9"/>
        <v>8.3717036416910848E-2</v>
      </c>
      <c r="M22" s="19">
        <f t="shared" si="9"/>
        <v>0.11609498680738783</v>
      </c>
      <c r="N22" s="19">
        <f t="shared" si="9"/>
        <v>0</v>
      </c>
      <c r="O22" s="19">
        <f t="shared" si="9"/>
        <v>1.0490977759127149E-2</v>
      </c>
      <c r="P22" s="19">
        <f t="shared" si="9"/>
        <v>9.5785440613026823E-2</v>
      </c>
      <c r="Q22" s="15" t="s">
        <v>7</v>
      </c>
      <c r="R22" s="19">
        <f t="shared" si="4"/>
        <v>4.8151677962954373E-2</v>
      </c>
      <c r="S22" s="19">
        <f t="shared" si="5"/>
        <v>4.908322191145912E-2</v>
      </c>
      <c r="T22" s="29"/>
      <c r="U22" s="29"/>
    </row>
    <row r="23" spans="1:21" x14ac:dyDescent="0.2">
      <c r="A23" s="15" t="s">
        <v>8</v>
      </c>
      <c r="B23" s="19">
        <f t="shared" ref="B23:P23" si="10">100/B15*B11</f>
        <v>0.25526483726866633</v>
      </c>
      <c r="C23" s="19">
        <f t="shared" si="10"/>
        <v>0.20251545512683863</v>
      </c>
      <c r="D23" s="19">
        <f t="shared" si="10"/>
        <v>0.49510056730273344</v>
      </c>
      <c r="E23" s="19">
        <f t="shared" si="10"/>
        <v>0.36422067487948584</v>
      </c>
      <c r="F23" s="19">
        <f t="shared" si="10"/>
        <v>0.40966386554621842</v>
      </c>
      <c r="G23" s="19">
        <f t="shared" si="10"/>
        <v>0.37942664418212485</v>
      </c>
      <c r="H23" s="19">
        <f t="shared" si="10"/>
        <v>0.3236245954692557</v>
      </c>
      <c r="I23" s="19">
        <f t="shared" si="10"/>
        <v>0.27244986922406278</v>
      </c>
      <c r="J23" s="19">
        <f t="shared" si="10"/>
        <v>0.23643202579258463</v>
      </c>
      <c r="K23" s="19">
        <f t="shared" si="10"/>
        <v>0.3855215249518098</v>
      </c>
      <c r="L23" s="19">
        <f t="shared" si="10"/>
        <v>0.44997907074089577</v>
      </c>
      <c r="M23" s="19">
        <f t="shared" si="10"/>
        <v>0.39050131926121362</v>
      </c>
      <c r="N23" s="19">
        <f t="shared" si="10"/>
        <v>0.44372294372294369</v>
      </c>
      <c r="O23" s="19">
        <f t="shared" si="10"/>
        <v>0.56651279899286611</v>
      </c>
      <c r="P23" s="19">
        <f t="shared" si="10"/>
        <v>0.36185610898254583</v>
      </c>
      <c r="Q23" s="15" t="s">
        <v>8</v>
      </c>
      <c r="R23" s="19">
        <f t="shared" si="4"/>
        <v>0.3691194867629497</v>
      </c>
      <c r="S23" s="19">
        <f t="shared" si="5"/>
        <v>9.9725658044055573E-2</v>
      </c>
      <c r="T23" s="29"/>
      <c r="U23" s="29"/>
    </row>
    <row r="24" spans="1:21" x14ac:dyDescent="0.2">
      <c r="A24" s="15" t="s">
        <v>9</v>
      </c>
      <c r="B24" s="19">
        <f t="shared" ref="B24:P24" si="11">100/B15*B12</f>
        <v>1.3188683258881093</v>
      </c>
      <c r="C24" s="19">
        <f t="shared" si="11"/>
        <v>1.2683862715838841</v>
      </c>
      <c r="D24" s="19">
        <f t="shared" si="11"/>
        <v>2.0010314595152141</v>
      </c>
      <c r="E24" s="19">
        <f t="shared" si="11"/>
        <v>1.8532404927691484</v>
      </c>
      <c r="F24" s="19">
        <f t="shared" si="11"/>
        <v>1.8592436974789912</v>
      </c>
      <c r="G24" s="19">
        <f t="shared" si="11"/>
        <v>1.8022765598650929</v>
      </c>
      <c r="H24" s="19">
        <f t="shared" si="11"/>
        <v>1.672060409924488</v>
      </c>
      <c r="I24" s="19">
        <f t="shared" si="11"/>
        <v>1.362249346120314</v>
      </c>
      <c r="J24" s="19">
        <f t="shared" si="11"/>
        <v>1.4293390650188071</v>
      </c>
      <c r="K24" s="19">
        <f t="shared" si="11"/>
        <v>1.7455557935318056</v>
      </c>
      <c r="L24" s="19">
        <f t="shared" si="11"/>
        <v>1.9987442444537462</v>
      </c>
      <c r="M24" s="19">
        <f t="shared" si="11"/>
        <v>1.9313984168865432</v>
      </c>
      <c r="N24" s="19">
        <f t="shared" si="11"/>
        <v>2.0129870129870131</v>
      </c>
      <c r="O24" s="19">
        <f t="shared" si="11"/>
        <v>2.1611414183801929</v>
      </c>
      <c r="P24" s="19">
        <f t="shared" si="11"/>
        <v>1.5857811834823332</v>
      </c>
      <c r="Q24" s="15" t="s">
        <v>9</v>
      </c>
      <c r="R24" s="19">
        <f t="shared" si="4"/>
        <v>1.7334869131923789</v>
      </c>
      <c r="S24" s="19">
        <f t="shared" si="5"/>
        <v>0.28300595214962365</v>
      </c>
      <c r="T24" s="29"/>
      <c r="U24" s="29"/>
    </row>
    <row r="25" spans="1:21" ht="18.75" x14ac:dyDescent="0.35">
      <c r="A25" s="15" t="s">
        <v>51</v>
      </c>
      <c r="B25" s="19">
        <f t="shared" ref="B25:P25" si="12">100/B15*B13</f>
        <v>3.1376302914273571</v>
      </c>
      <c r="C25" s="19">
        <f t="shared" si="12"/>
        <v>3.1976124493711362</v>
      </c>
      <c r="D25" s="19">
        <f t="shared" si="12"/>
        <v>3.1665807117070659</v>
      </c>
      <c r="E25" s="19">
        <f t="shared" si="12"/>
        <v>3.1708623460096415</v>
      </c>
      <c r="F25" s="19">
        <f t="shared" si="12"/>
        <v>3.1617647058823524</v>
      </c>
      <c r="G25" s="19">
        <f t="shared" si="12"/>
        <v>3.3832209106239466</v>
      </c>
      <c r="H25" s="19">
        <f t="shared" si="12"/>
        <v>3.1175836030204969</v>
      </c>
      <c r="I25" s="19">
        <f t="shared" si="12"/>
        <v>3.1168265039232779</v>
      </c>
      <c r="J25" s="19">
        <f t="shared" si="12"/>
        <v>3.0091348737238039</v>
      </c>
      <c r="K25" s="19">
        <f t="shared" si="12"/>
        <v>2.8271578496466057</v>
      </c>
      <c r="L25" s="19">
        <f t="shared" si="12"/>
        <v>3.0870657178735876</v>
      </c>
      <c r="M25" s="19">
        <f t="shared" si="12"/>
        <v>3.0923482849604218</v>
      </c>
      <c r="N25" s="19">
        <f t="shared" si="12"/>
        <v>3.1277056277056277</v>
      </c>
      <c r="O25" s="19">
        <f t="shared" si="12"/>
        <v>2.9689467058329835</v>
      </c>
      <c r="P25" s="19">
        <f t="shared" si="12"/>
        <v>3.043848446147297</v>
      </c>
      <c r="Q25" s="15" t="s">
        <v>51</v>
      </c>
      <c r="R25" s="19">
        <f t="shared" si="4"/>
        <v>3.107219268523707</v>
      </c>
      <c r="S25" s="19">
        <f t="shared" si="5"/>
        <v>0.12196572162574176</v>
      </c>
      <c r="T25" s="29"/>
      <c r="U25" s="29"/>
    </row>
    <row r="26" spans="1:21" ht="18.75" x14ac:dyDescent="0.35">
      <c r="A26" s="15" t="s">
        <v>52</v>
      </c>
      <c r="B26" s="19">
        <f t="shared" ref="B26:P26" si="13">100/B15*B14</f>
        <v>3.3503509891512455</v>
      </c>
      <c r="C26" s="19">
        <f t="shared" si="13"/>
        <v>3.4534214453208274</v>
      </c>
      <c r="D26" s="19">
        <f t="shared" si="13"/>
        <v>2.9396596183599799</v>
      </c>
      <c r="E26" s="19">
        <f t="shared" si="13"/>
        <v>3.0530262453133372</v>
      </c>
      <c r="F26" s="19">
        <f t="shared" si="13"/>
        <v>2.8991596638655457</v>
      </c>
      <c r="G26" s="19">
        <f t="shared" si="13"/>
        <v>2.7403035413153463</v>
      </c>
      <c r="H26" s="19">
        <f t="shared" si="13"/>
        <v>3.085221143473571</v>
      </c>
      <c r="I26" s="19">
        <f t="shared" si="13"/>
        <v>3.2476024411508284</v>
      </c>
      <c r="J26" s="19">
        <f t="shared" si="13"/>
        <v>3.2778076303062864</v>
      </c>
      <c r="K26" s="19">
        <f t="shared" si="13"/>
        <v>3.1377168558577857</v>
      </c>
      <c r="L26" s="19">
        <f t="shared" si="13"/>
        <v>2.9928840519045625</v>
      </c>
      <c r="M26" s="19">
        <f t="shared" si="13"/>
        <v>3.0501319261213715</v>
      </c>
      <c r="N26" s="19">
        <f t="shared" si="13"/>
        <v>2.9653679653679657</v>
      </c>
      <c r="O26" s="19">
        <f t="shared" si="13"/>
        <v>2.8745279060008393</v>
      </c>
      <c r="P26" s="19">
        <f t="shared" si="13"/>
        <v>3.0864197530864201</v>
      </c>
      <c r="Q26" s="15" t="s">
        <v>52</v>
      </c>
      <c r="R26" s="19">
        <f t="shared" si="4"/>
        <v>3.0769067451063941</v>
      </c>
      <c r="S26" s="19">
        <f t="shared" si="5"/>
        <v>0.19186460033836772</v>
      </c>
      <c r="T26" s="29"/>
      <c r="U26" s="29"/>
    </row>
    <row r="27" spans="1:21" x14ac:dyDescent="0.2">
      <c r="A27" s="17" t="s">
        <v>13</v>
      </c>
      <c r="B27" s="21">
        <f t="shared" ref="B27:P27" si="14">100/B15*B15</f>
        <v>100.00000000000001</v>
      </c>
      <c r="C27" s="21">
        <f t="shared" si="14"/>
        <v>100.00000000000001</v>
      </c>
      <c r="D27" s="21">
        <f t="shared" si="14"/>
        <v>99.999999999999986</v>
      </c>
      <c r="E27" s="21">
        <f t="shared" si="14"/>
        <v>100</v>
      </c>
      <c r="F27" s="21">
        <f t="shared" si="14"/>
        <v>100</v>
      </c>
      <c r="G27" s="21">
        <f t="shared" si="14"/>
        <v>100</v>
      </c>
      <c r="H27" s="21">
        <f t="shared" si="14"/>
        <v>100.00000000000001</v>
      </c>
      <c r="I27" s="21">
        <f t="shared" si="14"/>
        <v>100.00000000000001</v>
      </c>
      <c r="J27" s="21">
        <f t="shared" si="14"/>
        <v>99.999999999999986</v>
      </c>
      <c r="K27" s="21">
        <f t="shared" si="14"/>
        <v>100</v>
      </c>
      <c r="L27" s="21">
        <f t="shared" si="14"/>
        <v>100</v>
      </c>
      <c r="M27" s="21">
        <f t="shared" si="14"/>
        <v>100.00000000000001</v>
      </c>
      <c r="N27" s="21">
        <f t="shared" si="14"/>
        <v>99.999999999999986</v>
      </c>
      <c r="O27" s="21">
        <f t="shared" si="14"/>
        <v>100</v>
      </c>
      <c r="P27" s="21">
        <f t="shared" si="14"/>
        <v>100.00000000000001</v>
      </c>
      <c r="Q27" s="21"/>
      <c r="R27" s="21">
        <f>SUM(R18:R26)</f>
        <v>100</v>
      </c>
      <c r="S27" s="17"/>
      <c r="T27" s="29"/>
      <c r="U27" s="30"/>
    </row>
    <row r="28" spans="1:2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21" ht="15" x14ac:dyDescent="0.2">
      <c r="A29" s="32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</sheetData>
  <phoneticPr fontId="2"/>
  <pageMargins left="0.75" right="0.75" top="1" bottom="1" header="0.51200000000000001" footer="0.51200000000000001"/>
  <pageSetup paperSize="9" scale="79" orientation="landscape" horizontalDpi="429496729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3CF94-536F-7942-BE4E-58675FD74AE2}">
  <dimension ref="A1:S27"/>
  <sheetViews>
    <sheetView workbookViewId="0">
      <selection activeCell="O55" sqref="O55"/>
    </sheetView>
  </sheetViews>
  <sheetFormatPr defaultColWidth="9.625" defaultRowHeight="14.25" x14ac:dyDescent="0.2"/>
  <cols>
    <col min="1" max="16384" width="9.625" style="23"/>
  </cols>
  <sheetData>
    <row r="1" spans="1:19" ht="15" x14ac:dyDescent="0.25">
      <c r="A1" s="68" t="s">
        <v>148</v>
      </c>
    </row>
    <row r="2" spans="1:19" x14ac:dyDescent="0.2">
      <c r="A2" s="23" t="s">
        <v>149</v>
      </c>
    </row>
    <row r="3" spans="1:19" x14ac:dyDescent="0.2">
      <c r="A3" s="69" t="s">
        <v>145</v>
      </c>
      <c r="B3" s="70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</row>
    <row r="4" spans="1:19" x14ac:dyDescent="0.2">
      <c r="A4" s="69" t="s">
        <v>129</v>
      </c>
      <c r="B4" s="70"/>
      <c r="C4" s="69"/>
      <c r="D4" s="69"/>
      <c r="E4" s="69"/>
      <c r="F4" s="69"/>
      <c r="G4" s="69"/>
      <c r="H4" s="69"/>
      <c r="I4" s="69" t="s">
        <v>0</v>
      </c>
      <c r="J4" s="69"/>
      <c r="K4" s="69"/>
      <c r="L4" s="69"/>
      <c r="M4" s="69" t="s">
        <v>0</v>
      </c>
      <c r="N4" s="69"/>
      <c r="O4" s="69"/>
      <c r="P4" s="69"/>
      <c r="Q4" s="69"/>
      <c r="R4" s="69"/>
      <c r="S4" s="69"/>
    </row>
    <row r="5" spans="1:19" x14ac:dyDescent="0.2">
      <c r="A5" s="17" t="s">
        <v>1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18" t="s">
        <v>35</v>
      </c>
      <c r="S5" s="18" t="s">
        <v>36</v>
      </c>
    </row>
    <row r="6" spans="1:19" ht="18.75" x14ac:dyDescent="0.35">
      <c r="A6" s="15" t="s">
        <v>48</v>
      </c>
      <c r="B6" s="19">
        <v>72.73</v>
      </c>
      <c r="C6" s="19">
        <v>73.010000000000005</v>
      </c>
      <c r="D6" s="19">
        <v>73.290000000000006</v>
      </c>
      <c r="E6" s="19">
        <v>73.09</v>
      </c>
      <c r="F6" s="19">
        <v>72.69</v>
      </c>
      <c r="G6" s="19">
        <v>72.650000000000006</v>
      </c>
      <c r="H6" s="19">
        <v>71.98</v>
      </c>
      <c r="I6" s="19">
        <v>72.92</v>
      </c>
      <c r="J6" s="19">
        <v>71.83</v>
      </c>
      <c r="K6" s="19">
        <v>71.77</v>
      </c>
      <c r="L6" s="19">
        <v>72.94</v>
      </c>
      <c r="M6" s="19">
        <v>72.09</v>
      </c>
      <c r="N6" s="19">
        <v>71.989999999999995</v>
      </c>
      <c r="O6" s="19">
        <v>72.290000000000006</v>
      </c>
      <c r="P6" s="19">
        <v>72.349999999999994</v>
      </c>
      <c r="Q6" s="15" t="s">
        <v>48</v>
      </c>
      <c r="R6" s="20">
        <f t="shared" ref="R6:R14" si="0">AVERAGE(B6:P6)</f>
        <v>72.50800000000001</v>
      </c>
      <c r="S6" s="20">
        <f t="shared" ref="S6:S14" si="1">STDEV(B6:P6)</f>
        <v>0.49712315231884996</v>
      </c>
    </row>
    <row r="7" spans="1:19" ht="18.75" x14ac:dyDescent="0.35">
      <c r="A7" s="15" t="s">
        <v>49</v>
      </c>
      <c r="B7" s="19">
        <v>0.28999999999999998</v>
      </c>
      <c r="C7" s="19">
        <v>0.32</v>
      </c>
      <c r="D7" s="19">
        <v>0.22</v>
      </c>
      <c r="E7" s="19">
        <v>0.4</v>
      </c>
      <c r="F7" s="19">
        <v>0.35</v>
      </c>
      <c r="G7" s="19">
        <v>0.4</v>
      </c>
      <c r="H7" s="19">
        <v>0.4</v>
      </c>
      <c r="I7" s="19">
        <v>0.48</v>
      </c>
      <c r="J7" s="19">
        <v>0.21</v>
      </c>
      <c r="K7" s="19">
        <v>0.41</v>
      </c>
      <c r="L7" s="19">
        <v>0.33</v>
      </c>
      <c r="M7" s="19">
        <v>0.4</v>
      </c>
      <c r="N7" s="19">
        <v>0.32</v>
      </c>
      <c r="O7" s="19">
        <v>0.24</v>
      </c>
      <c r="P7" s="19">
        <v>0.36</v>
      </c>
      <c r="Q7" s="15" t="s">
        <v>49</v>
      </c>
      <c r="R7" s="20">
        <f t="shared" si="0"/>
        <v>0.34200000000000003</v>
      </c>
      <c r="S7" s="20">
        <f t="shared" si="1"/>
        <v>7.7478107506941077E-2</v>
      </c>
    </row>
    <row r="8" spans="1:19" ht="18.75" x14ac:dyDescent="0.35">
      <c r="A8" s="15" t="s">
        <v>53</v>
      </c>
      <c r="B8" s="19">
        <v>13.39</v>
      </c>
      <c r="C8" s="19">
        <v>13.29</v>
      </c>
      <c r="D8" s="19">
        <v>13.17</v>
      </c>
      <c r="E8" s="19">
        <v>13.41</v>
      </c>
      <c r="F8" s="19">
        <v>13.26</v>
      </c>
      <c r="G8" s="19">
        <v>12.85</v>
      </c>
      <c r="H8" s="19">
        <v>13.53</v>
      </c>
      <c r="I8" s="19">
        <v>13.17</v>
      </c>
      <c r="J8" s="19">
        <v>13.4</v>
      </c>
      <c r="K8" s="19">
        <v>13.36</v>
      </c>
      <c r="L8" s="19">
        <v>13.33</v>
      </c>
      <c r="M8" s="19">
        <v>13.4</v>
      </c>
      <c r="N8" s="19">
        <v>13.23</v>
      </c>
      <c r="O8" s="19">
        <v>13.08</v>
      </c>
      <c r="P8" s="19">
        <v>13.22</v>
      </c>
      <c r="Q8" s="15" t="s">
        <v>53</v>
      </c>
      <c r="R8" s="20">
        <f t="shared" si="0"/>
        <v>13.272666666666669</v>
      </c>
      <c r="S8" s="20">
        <f t="shared" si="1"/>
        <v>0.16563585993147167</v>
      </c>
    </row>
    <row r="9" spans="1:19" x14ac:dyDescent="0.2">
      <c r="A9" s="15" t="s">
        <v>5</v>
      </c>
      <c r="B9" s="19">
        <v>2.17</v>
      </c>
      <c r="C9" s="19">
        <v>2.04</v>
      </c>
      <c r="D9" s="19">
        <v>1.86</v>
      </c>
      <c r="E9" s="19">
        <v>1.76</v>
      </c>
      <c r="F9" s="19">
        <v>2.04</v>
      </c>
      <c r="G9" s="19">
        <v>1.92</v>
      </c>
      <c r="H9" s="19">
        <v>2.02</v>
      </c>
      <c r="I9" s="19">
        <v>1.86</v>
      </c>
      <c r="J9" s="19">
        <v>1.91</v>
      </c>
      <c r="K9" s="19">
        <v>1.91</v>
      </c>
      <c r="L9" s="19">
        <v>1.98</v>
      </c>
      <c r="M9" s="19">
        <v>1.88</v>
      </c>
      <c r="N9" s="19">
        <v>1.75</v>
      </c>
      <c r="O9" s="19">
        <v>1.88</v>
      </c>
      <c r="P9" s="19">
        <v>1.96</v>
      </c>
      <c r="Q9" s="15" t="s">
        <v>5</v>
      </c>
      <c r="R9" s="20">
        <f t="shared" si="0"/>
        <v>1.9293333333333331</v>
      </c>
      <c r="S9" s="20">
        <f t="shared" si="1"/>
        <v>0.11028966190812954</v>
      </c>
    </row>
    <row r="10" spans="1:19" x14ac:dyDescent="0.2">
      <c r="A10" s="15" t="s">
        <v>7</v>
      </c>
      <c r="B10" s="19">
        <v>0.17</v>
      </c>
      <c r="C10" s="19">
        <v>0.11</v>
      </c>
      <c r="D10" s="19">
        <v>0.17</v>
      </c>
      <c r="E10" s="19">
        <v>0.12</v>
      </c>
      <c r="F10" s="19">
        <v>0.24</v>
      </c>
      <c r="G10" s="19">
        <v>0.16</v>
      </c>
      <c r="H10" s="19">
        <v>0</v>
      </c>
      <c r="I10" s="19">
        <v>0</v>
      </c>
      <c r="J10" s="19">
        <v>0.09</v>
      </c>
      <c r="K10" s="19">
        <v>0.2</v>
      </c>
      <c r="L10" s="19">
        <v>0.1</v>
      </c>
      <c r="M10" s="19">
        <v>0</v>
      </c>
      <c r="N10" s="19">
        <v>0.16</v>
      </c>
      <c r="O10" s="19">
        <v>0.05</v>
      </c>
      <c r="P10" s="19">
        <v>0.09</v>
      </c>
      <c r="Q10" s="15" t="s">
        <v>7</v>
      </c>
      <c r="R10" s="20">
        <f t="shared" si="0"/>
        <v>0.11066666666666668</v>
      </c>
      <c r="S10" s="20">
        <f t="shared" si="1"/>
        <v>7.4686646986561384E-2</v>
      </c>
    </row>
    <row r="11" spans="1:19" x14ac:dyDescent="0.2">
      <c r="A11" s="15" t="s">
        <v>8</v>
      </c>
      <c r="B11" s="19">
        <v>0.53</v>
      </c>
      <c r="C11" s="19">
        <v>0.5</v>
      </c>
      <c r="D11" s="19">
        <v>0.5</v>
      </c>
      <c r="E11" s="19">
        <v>0.53</v>
      </c>
      <c r="F11" s="19">
        <v>0.55000000000000004</v>
      </c>
      <c r="G11" s="19">
        <v>0.51</v>
      </c>
      <c r="H11" s="19">
        <v>0.47</v>
      </c>
      <c r="I11" s="19">
        <v>0.55000000000000004</v>
      </c>
      <c r="J11" s="19">
        <v>0.61</v>
      </c>
      <c r="K11" s="19">
        <v>0.49</v>
      </c>
      <c r="L11" s="19">
        <v>0.48</v>
      </c>
      <c r="M11" s="19">
        <v>0.52</v>
      </c>
      <c r="N11" s="19">
        <v>0.43</v>
      </c>
      <c r="O11" s="19">
        <v>0.57999999999999996</v>
      </c>
      <c r="P11" s="19">
        <v>0.51</v>
      </c>
      <c r="Q11" s="15" t="s">
        <v>8</v>
      </c>
      <c r="R11" s="20">
        <f t="shared" si="0"/>
        <v>0.51733333333333331</v>
      </c>
      <c r="S11" s="20">
        <f t="shared" si="1"/>
        <v>4.4475782602392037E-2</v>
      </c>
    </row>
    <row r="12" spans="1:19" x14ac:dyDescent="0.2">
      <c r="A12" s="15" t="s">
        <v>9</v>
      </c>
      <c r="B12" s="19">
        <v>2.62</v>
      </c>
      <c r="C12" s="19">
        <v>2.71</v>
      </c>
      <c r="D12" s="19">
        <v>2.74</v>
      </c>
      <c r="E12" s="19">
        <v>2.68</v>
      </c>
      <c r="F12" s="19">
        <v>2.62</v>
      </c>
      <c r="G12" s="19">
        <v>2.69</v>
      </c>
      <c r="H12" s="19">
        <v>2.93</v>
      </c>
      <c r="I12" s="19">
        <v>2.58</v>
      </c>
      <c r="J12" s="19">
        <v>2.8</v>
      </c>
      <c r="K12" s="19">
        <v>2.59</v>
      </c>
      <c r="L12" s="19">
        <v>2.76</v>
      </c>
      <c r="M12" s="19">
        <v>2.71</v>
      </c>
      <c r="N12" s="19">
        <v>2.56</v>
      </c>
      <c r="O12" s="19">
        <v>2.77</v>
      </c>
      <c r="P12" s="19">
        <v>2.74</v>
      </c>
      <c r="Q12" s="15" t="s">
        <v>9</v>
      </c>
      <c r="R12" s="20">
        <f t="shared" si="0"/>
        <v>2.7000000000000006</v>
      </c>
      <c r="S12" s="20">
        <f t="shared" si="1"/>
        <v>9.7906661089602498E-2</v>
      </c>
    </row>
    <row r="13" spans="1:19" ht="18.75" x14ac:dyDescent="0.35">
      <c r="A13" s="15" t="s">
        <v>54</v>
      </c>
      <c r="B13" s="19">
        <v>3.71</v>
      </c>
      <c r="C13" s="19">
        <v>3.7</v>
      </c>
      <c r="D13" s="19">
        <v>3.8</v>
      </c>
      <c r="E13" s="19">
        <v>3.75</v>
      </c>
      <c r="F13" s="19">
        <v>3.66</v>
      </c>
      <c r="G13" s="19">
        <v>3.67</v>
      </c>
      <c r="H13" s="19">
        <v>3.76</v>
      </c>
      <c r="I13" s="19">
        <v>3.76</v>
      </c>
      <c r="J13" s="19">
        <v>3.68</v>
      </c>
      <c r="K13" s="19">
        <v>3.61</v>
      </c>
      <c r="L13" s="19">
        <v>3.64</v>
      </c>
      <c r="M13" s="19">
        <v>3.57</v>
      </c>
      <c r="N13" s="19">
        <v>3.64</v>
      </c>
      <c r="O13" s="19">
        <v>3.47</v>
      </c>
      <c r="P13" s="19">
        <v>3.72</v>
      </c>
      <c r="Q13" s="15" t="s">
        <v>54</v>
      </c>
      <c r="R13" s="20">
        <f t="shared" si="0"/>
        <v>3.6759999999999997</v>
      </c>
      <c r="S13" s="20">
        <f t="shared" si="1"/>
        <v>8.4329286558280342E-2</v>
      </c>
    </row>
    <row r="14" spans="1:19" ht="18.75" x14ac:dyDescent="0.35">
      <c r="A14" s="15" t="s">
        <v>55</v>
      </c>
      <c r="B14" s="19">
        <v>1.78</v>
      </c>
      <c r="C14" s="19">
        <v>1.75</v>
      </c>
      <c r="D14" s="19">
        <v>1.74</v>
      </c>
      <c r="E14" s="19">
        <v>1.81</v>
      </c>
      <c r="F14" s="19">
        <v>1.77</v>
      </c>
      <c r="G14" s="19">
        <v>1.75</v>
      </c>
      <c r="H14" s="19">
        <v>1.64</v>
      </c>
      <c r="I14" s="19">
        <v>1.83</v>
      </c>
      <c r="J14" s="19">
        <v>1.79</v>
      </c>
      <c r="K14" s="19">
        <v>1.78</v>
      </c>
      <c r="L14" s="19">
        <v>1.79</v>
      </c>
      <c r="M14" s="19">
        <v>1.83</v>
      </c>
      <c r="N14" s="19">
        <v>1.77</v>
      </c>
      <c r="O14" s="19">
        <v>1.81</v>
      </c>
      <c r="P14" s="19">
        <v>1.81</v>
      </c>
      <c r="Q14" s="15" t="s">
        <v>55</v>
      </c>
      <c r="R14" s="20">
        <f t="shared" si="0"/>
        <v>1.7766666666666664</v>
      </c>
      <c r="S14" s="20">
        <f t="shared" si="1"/>
        <v>4.7005572111440297E-2</v>
      </c>
    </row>
    <row r="15" spans="1:19" x14ac:dyDescent="0.2">
      <c r="A15" s="17" t="s">
        <v>13</v>
      </c>
      <c r="B15" s="21">
        <f t="shared" ref="B15:P15" si="2">SUM(B6:B14)</f>
        <v>97.390000000000015</v>
      </c>
      <c r="C15" s="21">
        <f t="shared" si="2"/>
        <v>97.43</v>
      </c>
      <c r="D15" s="21">
        <f t="shared" si="2"/>
        <v>97.49</v>
      </c>
      <c r="E15" s="21">
        <f t="shared" si="2"/>
        <v>97.550000000000026</v>
      </c>
      <c r="F15" s="21">
        <f t="shared" si="2"/>
        <v>97.179999999999993</v>
      </c>
      <c r="G15" s="21">
        <f t="shared" si="2"/>
        <v>96.600000000000009</v>
      </c>
      <c r="H15" s="21">
        <f t="shared" si="2"/>
        <v>96.730000000000018</v>
      </c>
      <c r="I15" s="21">
        <f t="shared" si="2"/>
        <v>97.15</v>
      </c>
      <c r="J15" s="21">
        <f t="shared" si="2"/>
        <v>96.320000000000007</v>
      </c>
      <c r="K15" s="21">
        <f t="shared" si="2"/>
        <v>96.11999999999999</v>
      </c>
      <c r="L15" s="21">
        <f t="shared" si="2"/>
        <v>97.350000000000009</v>
      </c>
      <c r="M15" s="21">
        <f t="shared" si="2"/>
        <v>96.399999999999991</v>
      </c>
      <c r="N15" s="21">
        <f t="shared" si="2"/>
        <v>95.85</v>
      </c>
      <c r="O15" s="21">
        <f t="shared" si="2"/>
        <v>96.169999999999987</v>
      </c>
      <c r="P15" s="21">
        <f t="shared" si="2"/>
        <v>96.759999999999991</v>
      </c>
      <c r="Q15" s="21"/>
      <c r="R15" s="22">
        <f>SUM(R6:R14)</f>
        <v>96.832666666666682</v>
      </c>
      <c r="S15" s="22" t="s">
        <v>14</v>
      </c>
    </row>
    <row r="16" spans="1:19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2">
      <c r="A17" s="17" t="s">
        <v>1</v>
      </c>
      <c r="B17" s="17" t="s">
        <v>14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s">
        <v>35</v>
      </c>
      <c r="S17" s="18" t="s">
        <v>36</v>
      </c>
    </row>
    <row r="18" spans="1:19" ht="18.75" x14ac:dyDescent="0.35">
      <c r="A18" s="15" t="s">
        <v>48</v>
      </c>
      <c r="B18" s="19">
        <f t="shared" ref="B18:P18" si="3">100/B15*B6</f>
        <v>74.679125166854902</v>
      </c>
      <c r="C18" s="19">
        <f t="shared" si="3"/>
        <v>74.935851380478297</v>
      </c>
      <c r="D18" s="19">
        <f t="shared" si="3"/>
        <v>75.176941224741014</v>
      </c>
      <c r="E18" s="19">
        <f t="shared" si="3"/>
        <v>74.925679138903121</v>
      </c>
      <c r="F18" s="19">
        <f t="shared" si="3"/>
        <v>74.79934142827743</v>
      </c>
      <c r="G18" s="19">
        <f t="shared" si="3"/>
        <v>75.207039337474114</v>
      </c>
      <c r="H18" s="19">
        <f t="shared" si="3"/>
        <v>74.413315414039062</v>
      </c>
      <c r="I18" s="19">
        <f t="shared" si="3"/>
        <v>75.059186824498198</v>
      </c>
      <c r="J18" s="19">
        <f t="shared" si="3"/>
        <v>74.574335548172755</v>
      </c>
      <c r="K18" s="19">
        <f t="shared" si="3"/>
        <v>74.66708281315023</v>
      </c>
      <c r="L18" s="19">
        <f t="shared" si="3"/>
        <v>74.925526450950173</v>
      </c>
      <c r="M18" s="19">
        <f t="shared" si="3"/>
        <v>74.782157676348561</v>
      </c>
      <c r="N18" s="19">
        <f t="shared" si="3"/>
        <v>75.106937923839325</v>
      </c>
      <c r="O18" s="19">
        <f t="shared" si="3"/>
        <v>75.16897161276907</v>
      </c>
      <c r="P18" s="19">
        <f t="shared" si="3"/>
        <v>74.772633319553535</v>
      </c>
      <c r="Q18" s="15" t="s">
        <v>48</v>
      </c>
      <c r="R18" s="19">
        <f t="shared" ref="R18:R26" si="4">AVERAGE(B18:P18)</f>
        <v>74.879608350669997</v>
      </c>
      <c r="S18" s="19">
        <f t="shared" ref="S18:S26" si="5">STDEV(B18:P18)</f>
        <v>0.23815281489063009</v>
      </c>
    </row>
    <row r="19" spans="1:19" ht="18.75" x14ac:dyDescent="0.35">
      <c r="A19" s="15" t="s">
        <v>49</v>
      </c>
      <c r="B19" s="19">
        <f t="shared" ref="B19:P19" si="6">100/B15*B7</f>
        <v>0.29777184515864041</v>
      </c>
      <c r="C19" s="19">
        <f t="shared" si="6"/>
        <v>0.32844093195114438</v>
      </c>
      <c r="D19" s="19">
        <f t="shared" si="6"/>
        <v>0.22566417068417277</v>
      </c>
      <c r="E19" s="19">
        <f t="shared" si="6"/>
        <v>0.41004613018964631</v>
      </c>
      <c r="F19" s="19">
        <f t="shared" si="6"/>
        <v>0.36015641078411198</v>
      </c>
      <c r="G19" s="19">
        <f t="shared" si="6"/>
        <v>0.41407867494824013</v>
      </c>
      <c r="H19" s="19">
        <f t="shared" si="6"/>
        <v>0.41352217512664108</v>
      </c>
      <c r="I19" s="19">
        <f t="shared" si="6"/>
        <v>0.49408131755018014</v>
      </c>
      <c r="J19" s="19">
        <f t="shared" si="6"/>
        <v>0.21802325581395349</v>
      </c>
      <c r="K19" s="19">
        <f t="shared" si="6"/>
        <v>0.42655014565126925</v>
      </c>
      <c r="L19" s="19">
        <f t="shared" si="6"/>
        <v>0.33898305084745761</v>
      </c>
      <c r="M19" s="19">
        <f t="shared" si="6"/>
        <v>0.41493775933609967</v>
      </c>
      <c r="N19" s="19">
        <f t="shared" si="6"/>
        <v>0.33385498174230571</v>
      </c>
      <c r="O19" s="19">
        <f t="shared" si="6"/>
        <v>0.24955807424352711</v>
      </c>
      <c r="P19" s="19">
        <f t="shared" si="6"/>
        <v>0.37205456800330716</v>
      </c>
      <c r="Q19" s="15" t="s">
        <v>49</v>
      </c>
      <c r="R19" s="19">
        <f t="shared" si="4"/>
        <v>0.35318156613537982</v>
      </c>
      <c r="S19" s="19">
        <f t="shared" si="5"/>
        <v>7.9982638289259014E-2</v>
      </c>
    </row>
    <row r="20" spans="1:19" ht="18.75" x14ac:dyDescent="0.35">
      <c r="A20" s="15" t="s">
        <v>53</v>
      </c>
      <c r="B20" s="19">
        <f t="shared" ref="B20:P20" si="7">100/B15*B8</f>
        <v>13.748844850600674</v>
      </c>
      <c r="C20" s="19">
        <f t="shared" si="7"/>
        <v>13.640562455095965</v>
      </c>
      <c r="D20" s="19">
        <f t="shared" si="7"/>
        <v>13.509077854138887</v>
      </c>
      <c r="E20" s="19">
        <f t="shared" si="7"/>
        <v>13.74679651460789</v>
      </c>
      <c r="F20" s="19">
        <f t="shared" si="7"/>
        <v>13.644782877135214</v>
      </c>
      <c r="G20" s="19">
        <f t="shared" si="7"/>
        <v>13.302277432712213</v>
      </c>
      <c r="H20" s="19">
        <f t="shared" si="7"/>
        <v>13.987387573658633</v>
      </c>
      <c r="I20" s="19">
        <f t="shared" si="7"/>
        <v>13.556356150283069</v>
      </c>
      <c r="J20" s="19">
        <f t="shared" si="7"/>
        <v>13.911960132890366</v>
      </c>
      <c r="K20" s="19">
        <f t="shared" si="7"/>
        <v>13.899292550977943</v>
      </c>
      <c r="L20" s="19">
        <f t="shared" si="7"/>
        <v>13.692860811504879</v>
      </c>
      <c r="M20" s="19">
        <f t="shared" si="7"/>
        <v>13.900414937759338</v>
      </c>
      <c r="N20" s="19">
        <f t="shared" si="7"/>
        <v>13.802816901408452</v>
      </c>
      <c r="O20" s="19">
        <f t="shared" si="7"/>
        <v>13.600915046272227</v>
      </c>
      <c r="P20" s="19">
        <f t="shared" si="7"/>
        <v>13.662670525010336</v>
      </c>
      <c r="Q20" s="15" t="s">
        <v>53</v>
      </c>
      <c r="R20" s="19">
        <f t="shared" si="4"/>
        <v>13.707134440937073</v>
      </c>
      <c r="S20" s="19">
        <f t="shared" si="5"/>
        <v>0.18025736131932538</v>
      </c>
    </row>
    <row r="21" spans="1:19" x14ac:dyDescent="0.2">
      <c r="A21" s="15" t="s">
        <v>5</v>
      </c>
      <c r="B21" s="19">
        <f t="shared" ref="B21:P21" si="8">100/B15*B9</f>
        <v>2.2281548413594821</v>
      </c>
      <c r="C21" s="19">
        <f t="shared" si="8"/>
        <v>2.0938109411885457</v>
      </c>
      <c r="D21" s="19">
        <f t="shared" si="8"/>
        <v>1.9078879885116427</v>
      </c>
      <c r="E21" s="19">
        <f t="shared" si="8"/>
        <v>1.8042029728344435</v>
      </c>
      <c r="F21" s="19">
        <f t="shared" si="8"/>
        <v>2.0991973657131098</v>
      </c>
      <c r="G21" s="19">
        <f t="shared" si="8"/>
        <v>1.9875776397515523</v>
      </c>
      <c r="H21" s="19">
        <f t="shared" si="8"/>
        <v>2.0882869843895371</v>
      </c>
      <c r="I21" s="19">
        <f t="shared" si="8"/>
        <v>1.9145651055069481</v>
      </c>
      <c r="J21" s="19">
        <f t="shared" si="8"/>
        <v>1.9829734219269102</v>
      </c>
      <c r="K21" s="19">
        <f t="shared" si="8"/>
        <v>1.9870994590095714</v>
      </c>
      <c r="L21" s="19">
        <f t="shared" si="8"/>
        <v>2.0338983050847457</v>
      </c>
      <c r="M21" s="19">
        <f t="shared" si="8"/>
        <v>1.950207468879668</v>
      </c>
      <c r="N21" s="19">
        <f t="shared" si="8"/>
        <v>1.8257694314032342</v>
      </c>
      <c r="O21" s="19">
        <f t="shared" si="8"/>
        <v>1.9548715815742956</v>
      </c>
      <c r="P21" s="19">
        <f t="shared" si="8"/>
        <v>2.0256304257957836</v>
      </c>
      <c r="Q21" s="15" t="s">
        <v>5</v>
      </c>
      <c r="R21" s="19">
        <f t="shared" si="4"/>
        <v>1.9922755955286313</v>
      </c>
      <c r="S21" s="19">
        <f t="shared" si="5"/>
        <v>0.10987131275878287</v>
      </c>
    </row>
    <row r="22" spans="1:19" x14ac:dyDescent="0.2">
      <c r="A22" s="15" t="s">
        <v>7</v>
      </c>
      <c r="B22" s="19">
        <f t="shared" ref="B22:P22" si="9">100/B15*B10</f>
        <v>0.17455590923092718</v>
      </c>
      <c r="C22" s="19">
        <f t="shared" si="9"/>
        <v>0.11290157035820589</v>
      </c>
      <c r="D22" s="19">
        <f t="shared" si="9"/>
        <v>0.17437685916504261</v>
      </c>
      <c r="E22" s="19">
        <f t="shared" si="9"/>
        <v>0.12301383905689388</v>
      </c>
      <c r="F22" s="19">
        <f t="shared" si="9"/>
        <v>0.24696439596624822</v>
      </c>
      <c r="G22" s="19">
        <f t="shared" si="9"/>
        <v>0.16563146997929604</v>
      </c>
      <c r="H22" s="19">
        <f t="shared" si="9"/>
        <v>0</v>
      </c>
      <c r="I22" s="19">
        <f t="shared" si="9"/>
        <v>0</v>
      </c>
      <c r="J22" s="19">
        <f t="shared" si="9"/>
        <v>9.3438538205980054E-2</v>
      </c>
      <c r="K22" s="19">
        <f t="shared" si="9"/>
        <v>0.20807324178110698</v>
      </c>
      <c r="L22" s="19">
        <f t="shared" si="9"/>
        <v>0.1027221366204417</v>
      </c>
      <c r="M22" s="19">
        <f t="shared" si="9"/>
        <v>0</v>
      </c>
      <c r="N22" s="19">
        <f t="shared" si="9"/>
        <v>0.16692749087115286</v>
      </c>
      <c r="O22" s="19">
        <f t="shared" si="9"/>
        <v>5.1991265467401487E-2</v>
      </c>
      <c r="P22" s="19">
        <f t="shared" si="9"/>
        <v>9.3013642000826791E-2</v>
      </c>
      <c r="Q22" s="15" t="s">
        <v>7</v>
      </c>
      <c r="R22" s="19">
        <f t="shared" si="4"/>
        <v>0.11424069058023489</v>
      </c>
      <c r="S22" s="19">
        <f t="shared" si="5"/>
        <v>7.7096357991728912E-2</v>
      </c>
    </row>
    <row r="23" spans="1:19" x14ac:dyDescent="0.2">
      <c r="A23" s="15" t="s">
        <v>8</v>
      </c>
      <c r="B23" s="19">
        <f t="shared" ref="B23:P23" si="10">100/B15*B11</f>
        <v>0.544203717014067</v>
      </c>
      <c r="C23" s="19">
        <f t="shared" si="10"/>
        <v>0.51318895617366311</v>
      </c>
      <c r="D23" s="19">
        <f t="shared" si="10"/>
        <v>0.51287311519130174</v>
      </c>
      <c r="E23" s="19">
        <f t="shared" si="10"/>
        <v>0.54331112250128133</v>
      </c>
      <c r="F23" s="19">
        <f t="shared" si="10"/>
        <v>0.56596007408931892</v>
      </c>
      <c r="G23" s="19">
        <f t="shared" si="10"/>
        <v>0.5279503105590061</v>
      </c>
      <c r="H23" s="19">
        <f t="shared" si="10"/>
        <v>0.48588855577380319</v>
      </c>
      <c r="I23" s="19">
        <f t="shared" si="10"/>
        <v>0.56613484302624817</v>
      </c>
      <c r="J23" s="19">
        <f t="shared" si="10"/>
        <v>0.63330564784053156</v>
      </c>
      <c r="K23" s="19">
        <f t="shared" si="10"/>
        <v>0.50977944236371198</v>
      </c>
      <c r="L23" s="19">
        <f t="shared" si="10"/>
        <v>0.49306625577812013</v>
      </c>
      <c r="M23" s="19">
        <f t="shared" si="10"/>
        <v>0.53941908713692954</v>
      </c>
      <c r="N23" s="19">
        <f t="shared" si="10"/>
        <v>0.44861763171622326</v>
      </c>
      <c r="O23" s="19">
        <f t="shared" si="10"/>
        <v>0.60309867942185713</v>
      </c>
      <c r="P23" s="19">
        <f t="shared" si="10"/>
        <v>0.52707730467135183</v>
      </c>
      <c r="Q23" s="15" t="s">
        <v>8</v>
      </c>
      <c r="R23" s="19">
        <f t="shared" si="4"/>
        <v>0.53425831621716091</v>
      </c>
      <c r="S23" s="19">
        <f t="shared" si="5"/>
        <v>4.6090397256619516E-2</v>
      </c>
    </row>
    <row r="24" spans="1:19" x14ac:dyDescent="0.2">
      <c r="A24" s="15" t="s">
        <v>9</v>
      </c>
      <c r="B24" s="19">
        <f t="shared" ref="B24:P24" si="11">100/B15*B12</f>
        <v>2.6902146010884067</v>
      </c>
      <c r="C24" s="19">
        <f t="shared" si="11"/>
        <v>2.7814841424612542</v>
      </c>
      <c r="D24" s="19">
        <f t="shared" si="11"/>
        <v>2.810544671248334</v>
      </c>
      <c r="E24" s="19">
        <f t="shared" si="11"/>
        <v>2.7473090722706299</v>
      </c>
      <c r="F24" s="19">
        <f t="shared" si="11"/>
        <v>2.69602798929821</v>
      </c>
      <c r="G24" s="19">
        <f t="shared" si="11"/>
        <v>2.7846790890269144</v>
      </c>
      <c r="H24" s="19">
        <f t="shared" si="11"/>
        <v>3.0290499328026459</v>
      </c>
      <c r="I24" s="19">
        <f t="shared" si="11"/>
        <v>2.6556870818322182</v>
      </c>
      <c r="J24" s="19">
        <f t="shared" si="11"/>
        <v>2.9069767441860463</v>
      </c>
      <c r="K24" s="19">
        <f t="shared" si="11"/>
        <v>2.6945484810653348</v>
      </c>
      <c r="L24" s="19">
        <f t="shared" si="11"/>
        <v>2.8351309707241907</v>
      </c>
      <c r="M24" s="19">
        <f t="shared" si="11"/>
        <v>2.8112033195020749</v>
      </c>
      <c r="N24" s="19">
        <f t="shared" si="11"/>
        <v>2.6708398539384457</v>
      </c>
      <c r="O24" s="19">
        <f t="shared" si="11"/>
        <v>2.8803161068940422</v>
      </c>
      <c r="P24" s="19">
        <f t="shared" si="11"/>
        <v>2.8317486564696162</v>
      </c>
      <c r="Q24" s="15" t="s">
        <v>9</v>
      </c>
      <c r="R24" s="19">
        <f t="shared" si="4"/>
        <v>2.7883840475205579</v>
      </c>
      <c r="S24" s="19">
        <f t="shared" si="5"/>
        <v>0.1020010442942631</v>
      </c>
    </row>
    <row r="25" spans="1:19" ht="18.75" x14ac:dyDescent="0.35">
      <c r="A25" s="15" t="s">
        <v>54</v>
      </c>
      <c r="B25" s="19">
        <f t="shared" ref="B25:P25" si="12">100/B15*B13</f>
        <v>3.8094260190984692</v>
      </c>
      <c r="C25" s="19">
        <f t="shared" si="12"/>
        <v>3.7975982756851074</v>
      </c>
      <c r="D25" s="19">
        <f t="shared" si="12"/>
        <v>3.897835675453893</v>
      </c>
      <c r="E25" s="19">
        <f t="shared" si="12"/>
        <v>3.8441824705279339</v>
      </c>
      <c r="F25" s="19">
        <f t="shared" si="12"/>
        <v>3.7662070384852857</v>
      </c>
      <c r="G25" s="19">
        <f t="shared" si="12"/>
        <v>3.7991718426501029</v>
      </c>
      <c r="H25" s="19">
        <f t="shared" si="12"/>
        <v>3.8871084461904255</v>
      </c>
      <c r="I25" s="19">
        <f t="shared" si="12"/>
        <v>3.8703036541430778</v>
      </c>
      <c r="J25" s="19">
        <f t="shared" si="12"/>
        <v>3.8205980066445182</v>
      </c>
      <c r="K25" s="19">
        <f t="shared" si="12"/>
        <v>3.7557220141489802</v>
      </c>
      <c r="L25" s="19">
        <f t="shared" si="12"/>
        <v>3.7390857729840778</v>
      </c>
      <c r="M25" s="19">
        <f t="shared" si="12"/>
        <v>3.703319502074689</v>
      </c>
      <c r="N25" s="19">
        <f t="shared" si="12"/>
        <v>3.7976004173187272</v>
      </c>
      <c r="O25" s="19">
        <f t="shared" si="12"/>
        <v>3.6081938234376629</v>
      </c>
      <c r="P25" s="19">
        <f t="shared" si="12"/>
        <v>3.8445638693675077</v>
      </c>
      <c r="Q25" s="15" t="s">
        <v>54</v>
      </c>
      <c r="R25" s="19">
        <f t="shared" si="4"/>
        <v>3.7960611218806966</v>
      </c>
      <c r="S25" s="19">
        <f t="shared" si="5"/>
        <v>7.5253252198837522E-2</v>
      </c>
    </row>
    <row r="26" spans="1:19" ht="18.75" x14ac:dyDescent="0.35">
      <c r="A26" s="15" t="s">
        <v>55</v>
      </c>
      <c r="B26" s="19">
        <f t="shared" ref="B26:P26" si="13">100/B15*B14</f>
        <v>1.8277030495944138</v>
      </c>
      <c r="C26" s="19">
        <f t="shared" si="13"/>
        <v>1.7961613466078208</v>
      </c>
      <c r="D26" s="19">
        <f t="shared" si="13"/>
        <v>1.78479844086573</v>
      </c>
      <c r="E26" s="19">
        <f t="shared" si="13"/>
        <v>1.8554587391081494</v>
      </c>
      <c r="F26" s="19">
        <f t="shared" si="13"/>
        <v>1.8213624202510807</v>
      </c>
      <c r="G26" s="19">
        <f t="shared" si="13"/>
        <v>1.8115942028985503</v>
      </c>
      <c r="H26" s="19">
        <f t="shared" si="13"/>
        <v>1.6954409180192282</v>
      </c>
      <c r="I26" s="19">
        <f t="shared" si="13"/>
        <v>1.8836850231600619</v>
      </c>
      <c r="J26" s="19">
        <f t="shared" si="13"/>
        <v>1.8583887043189369</v>
      </c>
      <c r="K26" s="19">
        <f t="shared" si="13"/>
        <v>1.8518518518518519</v>
      </c>
      <c r="L26" s="19">
        <f t="shared" si="13"/>
        <v>1.8387262455059064</v>
      </c>
      <c r="M26" s="19">
        <f t="shared" si="13"/>
        <v>1.8983402489626557</v>
      </c>
      <c r="N26" s="19">
        <f t="shared" si="13"/>
        <v>1.8466353677621283</v>
      </c>
      <c r="O26" s="19">
        <f t="shared" si="13"/>
        <v>1.8820838099199337</v>
      </c>
      <c r="P26" s="19">
        <f t="shared" si="13"/>
        <v>1.870607689127739</v>
      </c>
      <c r="Q26" s="15" t="s">
        <v>55</v>
      </c>
      <c r="R26" s="19">
        <f t="shared" si="4"/>
        <v>1.8348558705302791</v>
      </c>
      <c r="S26" s="19">
        <f t="shared" si="5"/>
        <v>5.0396979856004026E-2</v>
      </c>
    </row>
    <row r="27" spans="1:19" x14ac:dyDescent="0.2">
      <c r="A27" s="17" t="s">
        <v>13</v>
      </c>
      <c r="B27" s="21">
        <f t="shared" ref="B27:P27" si="14">SUM(B18:B26)</f>
        <v>99.999999999999986</v>
      </c>
      <c r="C27" s="21">
        <f t="shared" si="14"/>
        <v>100</v>
      </c>
      <c r="D27" s="21">
        <f t="shared" si="14"/>
        <v>100.00000000000001</v>
      </c>
      <c r="E27" s="21">
        <f t="shared" si="14"/>
        <v>99.999999999999986</v>
      </c>
      <c r="F27" s="21">
        <f t="shared" si="14"/>
        <v>100.00000000000001</v>
      </c>
      <c r="G27" s="21">
        <f t="shared" si="14"/>
        <v>99.999999999999986</v>
      </c>
      <c r="H27" s="21">
        <f t="shared" si="14"/>
        <v>99.999999999999986</v>
      </c>
      <c r="I27" s="21">
        <f t="shared" si="14"/>
        <v>99.999999999999986</v>
      </c>
      <c r="J27" s="21">
        <f t="shared" si="14"/>
        <v>99.999999999999986</v>
      </c>
      <c r="K27" s="21">
        <f t="shared" si="14"/>
        <v>100</v>
      </c>
      <c r="L27" s="21">
        <f t="shared" si="14"/>
        <v>100</v>
      </c>
      <c r="M27" s="21">
        <f t="shared" si="14"/>
        <v>100.00000000000001</v>
      </c>
      <c r="N27" s="21">
        <f t="shared" si="14"/>
        <v>99.999999999999986</v>
      </c>
      <c r="O27" s="21">
        <f t="shared" si="14"/>
        <v>100.00000000000001</v>
      </c>
      <c r="P27" s="21">
        <f t="shared" si="14"/>
        <v>100</v>
      </c>
      <c r="Q27" s="21"/>
      <c r="R27" s="21">
        <f>SUM(R18:R26)</f>
        <v>99.999999999999986</v>
      </c>
      <c r="S27" s="17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29"/>
  <sheetViews>
    <sheetView workbookViewId="0"/>
  </sheetViews>
  <sheetFormatPr defaultColWidth="8.625" defaultRowHeight="14.25" x14ac:dyDescent="0.2"/>
  <cols>
    <col min="1" max="16384" width="8.625" style="15"/>
  </cols>
  <sheetData>
    <row r="1" spans="1:19" ht="15" x14ac:dyDescent="0.25">
      <c r="A1" s="56" t="s">
        <v>119</v>
      </c>
    </row>
    <row r="2" spans="1:19" x14ac:dyDescent="0.2">
      <c r="A2" s="15" t="s">
        <v>65</v>
      </c>
      <c r="B2" s="27"/>
      <c r="I2" s="15" t="s">
        <v>28</v>
      </c>
      <c r="M2" s="15" t="s">
        <v>26</v>
      </c>
    </row>
    <row r="3" spans="1:19" x14ac:dyDescent="0.2">
      <c r="A3" s="15" t="s">
        <v>57</v>
      </c>
      <c r="B3" s="27"/>
    </row>
    <row r="4" spans="1:19" x14ac:dyDescent="0.2">
      <c r="A4" s="15" t="s">
        <v>59</v>
      </c>
      <c r="B4" s="27"/>
    </row>
    <row r="5" spans="1:19" x14ac:dyDescent="0.2">
      <c r="A5" s="17" t="s">
        <v>32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18" t="s">
        <v>56</v>
      </c>
      <c r="S5" s="18" t="s">
        <v>36</v>
      </c>
    </row>
    <row r="6" spans="1:19" ht="18.75" x14ac:dyDescent="0.35">
      <c r="A6" s="15" t="s">
        <v>48</v>
      </c>
      <c r="B6" s="19">
        <v>71.03</v>
      </c>
      <c r="C6" s="19">
        <v>71.72</v>
      </c>
      <c r="D6" s="19">
        <v>73.37</v>
      </c>
      <c r="E6" s="19">
        <v>72.78</v>
      </c>
      <c r="F6" s="19">
        <v>72.23</v>
      </c>
      <c r="G6" s="19">
        <v>72.52</v>
      </c>
      <c r="H6" s="19">
        <v>72.33</v>
      </c>
      <c r="I6" s="19">
        <v>72.28</v>
      </c>
      <c r="J6" s="19">
        <v>71.930000000000007</v>
      </c>
      <c r="K6" s="19">
        <v>71.13</v>
      </c>
      <c r="L6" s="19">
        <v>71.099999999999994</v>
      </c>
      <c r="M6" s="19">
        <v>70.92</v>
      </c>
      <c r="N6" s="19">
        <v>71.31</v>
      </c>
      <c r="O6" s="19">
        <v>71.349999999999994</v>
      </c>
      <c r="P6" s="19">
        <v>70.39</v>
      </c>
      <c r="Q6" s="15" t="s">
        <v>48</v>
      </c>
      <c r="R6" s="20">
        <f t="shared" ref="R6:R14" si="0">AVERAGE(B6:P6)</f>
        <v>71.759333333333345</v>
      </c>
      <c r="S6" s="20">
        <f t="shared" ref="S6:S14" si="1">STDEV(B6:P6)</f>
        <v>0.8183298904010603</v>
      </c>
    </row>
    <row r="7" spans="1:19" ht="18.75" x14ac:dyDescent="0.35">
      <c r="A7" s="15" t="s">
        <v>49</v>
      </c>
      <c r="B7" s="19">
        <v>0.09</v>
      </c>
      <c r="C7" s="19">
        <v>0.19</v>
      </c>
      <c r="D7" s="19">
        <v>0.13</v>
      </c>
      <c r="E7" s="19">
        <v>0.11</v>
      </c>
      <c r="F7" s="19">
        <v>0.16</v>
      </c>
      <c r="G7" s="19">
        <v>0.12</v>
      </c>
      <c r="H7" s="19">
        <v>0.27</v>
      </c>
      <c r="I7" s="19">
        <v>0.08</v>
      </c>
      <c r="J7" s="19">
        <v>0.14000000000000001</v>
      </c>
      <c r="K7" s="19">
        <v>0.24</v>
      </c>
      <c r="L7" s="19">
        <v>0.19</v>
      </c>
      <c r="M7" s="19">
        <v>0.15</v>
      </c>
      <c r="N7" s="19">
        <v>0.13</v>
      </c>
      <c r="O7" s="19">
        <v>0.25</v>
      </c>
      <c r="P7" s="19">
        <v>0.18</v>
      </c>
      <c r="Q7" s="15" t="s">
        <v>49</v>
      </c>
      <c r="R7" s="20">
        <f t="shared" si="0"/>
        <v>0.16200000000000001</v>
      </c>
      <c r="S7" s="20">
        <f t="shared" si="1"/>
        <v>5.759464260799662E-2</v>
      </c>
    </row>
    <row r="8" spans="1:19" ht="18.75" x14ac:dyDescent="0.35">
      <c r="A8" s="15" t="s">
        <v>50</v>
      </c>
      <c r="B8" s="19">
        <v>12.76</v>
      </c>
      <c r="C8" s="19">
        <v>13.62</v>
      </c>
      <c r="D8" s="19">
        <v>13.49</v>
      </c>
      <c r="E8" s="19">
        <v>12.99</v>
      </c>
      <c r="F8" s="19">
        <v>13.31</v>
      </c>
      <c r="G8" s="19">
        <v>13.18</v>
      </c>
      <c r="H8" s="19">
        <v>13.36</v>
      </c>
      <c r="I8" s="19">
        <v>13.21</v>
      </c>
      <c r="J8" s="19">
        <v>13.06</v>
      </c>
      <c r="K8" s="19">
        <v>13.12</v>
      </c>
      <c r="L8" s="19">
        <v>13.16</v>
      </c>
      <c r="M8" s="19">
        <v>13.17</v>
      </c>
      <c r="N8" s="19">
        <v>13.1</v>
      </c>
      <c r="O8" s="19">
        <v>13.14</v>
      </c>
      <c r="P8" s="19">
        <v>12.86</v>
      </c>
      <c r="Q8" s="15" t="s">
        <v>50</v>
      </c>
      <c r="R8" s="20">
        <f t="shared" si="0"/>
        <v>13.168666666666665</v>
      </c>
      <c r="S8" s="20">
        <f t="shared" si="1"/>
        <v>0.22028769068349383</v>
      </c>
    </row>
    <row r="9" spans="1:19" x14ac:dyDescent="0.2">
      <c r="A9" s="15" t="s">
        <v>31</v>
      </c>
      <c r="B9" s="19">
        <v>1</v>
      </c>
      <c r="C9" s="19">
        <v>0.92</v>
      </c>
      <c r="D9" s="19">
        <v>1.1499999999999999</v>
      </c>
      <c r="E9" s="19">
        <v>1.1000000000000001</v>
      </c>
      <c r="F9" s="19">
        <v>1.03</v>
      </c>
      <c r="G9" s="19">
        <v>0.93</v>
      </c>
      <c r="H9" s="19">
        <v>0.92</v>
      </c>
      <c r="I9" s="19">
        <v>1.02</v>
      </c>
      <c r="J9" s="19">
        <v>1.02</v>
      </c>
      <c r="K9" s="19">
        <v>0.85</v>
      </c>
      <c r="L9" s="19">
        <v>1.06</v>
      </c>
      <c r="M9" s="19">
        <v>0.98</v>
      </c>
      <c r="N9" s="19">
        <v>0.89</v>
      </c>
      <c r="O9" s="19">
        <v>0.88</v>
      </c>
      <c r="P9" s="19">
        <v>0.93</v>
      </c>
      <c r="Q9" s="15" t="s">
        <v>30</v>
      </c>
      <c r="R9" s="20">
        <f t="shared" si="0"/>
        <v>0.9786666666666668</v>
      </c>
      <c r="S9" s="20">
        <f t="shared" si="1"/>
        <v>8.576268474831053E-2</v>
      </c>
    </row>
    <row r="10" spans="1:19" x14ac:dyDescent="0.2">
      <c r="A10" s="15" t="s">
        <v>24</v>
      </c>
      <c r="B10" s="19">
        <v>0.03</v>
      </c>
      <c r="C10" s="19">
        <v>0.08</v>
      </c>
      <c r="D10" s="19">
        <v>0.09</v>
      </c>
      <c r="E10" s="19">
        <v>0.19</v>
      </c>
      <c r="F10" s="19">
        <v>0</v>
      </c>
      <c r="G10" s="19">
        <v>0.26</v>
      </c>
      <c r="H10" s="19">
        <v>0</v>
      </c>
      <c r="I10" s="19">
        <v>7.0000000000000007E-2</v>
      </c>
      <c r="J10" s="19">
        <v>0.16</v>
      </c>
      <c r="K10" s="19">
        <v>0.17</v>
      </c>
      <c r="L10" s="19">
        <v>0.13</v>
      </c>
      <c r="M10" s="19">
        <v>0.1</v>
      </c>
      <c r="N10" s="19">
        <v>0.04</v>
      </c>
      <c r="O10" s="19">
        <v>0.17</v>
      </c>
      <c r="P10" s="19">
        <v>0.14000000000000001</v>
      </c>
      <c r="Q10" s="15" t="s">
        <v>24</v>
      </c>
      <c r="R10" s="20">
        <f t="shared" si="0"/>
        <v>0.10866666666666669</v>
      </c>
      <c r="S10" s="20">
        <f t="shared" si="1"/>
        <v>7.4820419927284776E-2</v>
      </c>
    </row>
    <row r="11" spans="1:19" x14ac:dyDescent="0.2">
      <c r="A11" s="15" t="s">
        <v>8</v>
      </c>
      <c r="B11" s="19">
        <v>0.14000000000000001</v>
      </c>
      <c r="C11" s="19">
        <v>0.2</v>
      </c>
      <c r="D11" s="19">
        <v>0.17</v>
      </c>
      <c r="E11" s="19">
        <v>0.27</v>
      </c>
      <c r="F11" s="19">
        <v>0.2</v>
      </c>
      <c r="G11" s="19">
        <v>0.18</v>
      </c>
      <c r="H11" s="19">
        <v>0.21</v>
      </c>
      <c r="I11" s="19">
        <v>0.19</v>
      </c>
      <c r="J11" s="19">
        <v>0.21</v>
      </c>
      <c r="K11" s="19">
        <v>0.21</v>
      </c>
      <c r="L11" s="19">
        <v>0.18</v>
      </c>
      <c r="M11" s="19">
        <v>0.17</v>
      </c>
      <c r="N11" s="19">
        <v>0.17</v>
      </c>
      <c r="O11" s="19">
        <v>0.17</v>
      </c>
      <c r="P11" s="19">
        <v>0.13</v>
      </c>
      <c r="Q11" s="15" t="s">
        <v>8</v>
      </c>
      <c r="R11" s="20">
        <f t="shared" si="0"/>
        <v>0.18666666666666662</v>
      </c>
      <c r="S11" s="20">
        <f t="shared" si="1"/>
        <v>3.3309515300043467E-2</v>
      </c>
    </row>
    <row r="12" spans="1:19" x14ac:dyDescent="0.2">
      <c r="A12" s="15" t="s">
        <v>29</v>
      </c>
      <c r="B12" s="19">
        <v>1.38</v>
      </c>
      <c r="C12" s="19">
        <v>1.6</v>
      </c>
      <c r="D12" s="19">
        <v>1.49</v>
      </c>
      <c r="E12" s="19">
        <v>1.51</v>
      </c>
      <c r="F12" s="19">
        <v>1.55</v>
      </c>
      <c r="G12" s="19">
        <v>1.49</v>
      </c>
      <c r="H12" s="19">
        <v>1.52</v>
      </c>
      <c r="I12" s="19">
        <v>1.52</v>
      </c>
      <c r="J12" s="19">
        <v>1.62</v>
      </c>
      <c r="K12" s="19">
        <v>1.56</v>
      </c>
      <c r="L12" s="19">
        <v>1.59</v>
      </c>
      <c r="M12" s="19">
        <v>1.47</v>
      </c>
      <c r="N12" s="19">
        <v>1.57</v>
      </c>
      <c r="O12" s="19">
        <v>1.56</v>
      </c>
      <c r="P12" s="19">
        <v>1.54</v>
      </c>
      <c r="Q12" s="15" t="s">
        <v>29</v>
      </c>
      <c r="R12" s="20">
        <f t="shared" si="0"/>
        <v>1.5313333333333332</v>
      </c>
      <c r="S12" s="20">
        <f t="shared" si="1"/>
        <v>5.9984124883966129E-2</v>
      </c>
    </row>
    <row r="13" spans="1:19" ht="18.75" x14ac:dyDescent="0.35">
      <c r="A13" s="15" t="s">
        <v>51</v>
      </c>
      <c r="B13" s="19">
        <v>3.61</v>
      </c>
      <c r="C13" s="19">
        <v>3.72</v>
      </c>
      <c r="D13" s="19">
        <v>3.71</v>
      </c>
      <c r="E13" s="19">
        <v>3.58</v>
      </c>
      <c r="F13" s="19">
        <v>3.63</v>
      </c>
      <c r="G13" s="19">
        <v>3.5</v>
      </c>
      <c r="H13" s="19">
        <v>3.64</v>
      </c>
      <c r="I13" s="19">
        <v>3.61</v>
      </c>
      <c r="J13" s="19">
        <v>3.53</v>
      </c>
      <c r="K13" s="19">
        <v>3.61</v>
      </c>
      <c r="L13" s="19">
        <v>3.52</v>
      </c>
      <c r="M13" s="19">
        <v>3.54</v>
      </c>
      <c r="N13" s="19">
        <v>3.56</v>
      </c>
      <c r="O13" s="19">
        <v>3.65</v>
      </c>
      <c r="P13" s="19">
        <v>3.35</v>
      </c>
      <c r="Q13" s="15" t="s">
        <v>51</v>
      </c>
      <c r="R13" s="20">
        <f t="shared" si="0"/>
        <v>3.5840000000000005</v>
      </c>
      <c r="S13" s="20">
        <f t="shared" si="1"/>
        <v>9.1557944182125137E-2</v>
      </c>
    </row>
    <row r="14" spans="1:19" ht="18.75" x14ac:dyDescent="0.35">
      <c r="A14" s="15" t="s">
        <v>52</v>
      </c>
      <c r="B14" s="19">
        <v>3.27</v>
      </c>
      <c r="C14" s="19">
        <v>3.39</v>
      </c>
      <c r="D14" s="19">
        <v>3.39</v>
      </c>
      <c r="E14" s="19">
        <v>3.45</v>
      </c>
      <c r="F14" s="19">
        <v>3.36</v>
      </c>
      <c r="G14" s="19">
        <v>3.59</v>
      </c>
      <c r="H14" s="19">
        <v>3.45</v>
      </c>
      <c r="I14" s="19">
        <v>3.42</v>
      </c>
      <c r="J14" s="19">
        <v>3.47</v>
      </c>
      <c r="K14" s="19">
        <v>3.39</v>
      </c>
      <c r="L14" s="19">
        <v>3.33</v>
      </c>
      <c r="M14" s="19">
        <v>3.52</v>
      </c>
      <c r="N14" s="19">
        <v>3.53</v>
      </c>
      <c r="O14" s="19">
        <v>3.49</v>
      </c>
      <c r="P14" s="19">
        <v>3.29</v>
      </c>
      <c r="Q14" s="15" t="s">
        <v>52</v>
      </c>
      <c r="R14" s="20">
        <f t="shared" si="0"/>
        <v>3.4226666666666667</v>
      </c>
      <c r="S14" s="20">
        <f t="shared" si="1"/>
        <v>9.0195554742116255E-2</v>
      </c>
    </row>
    <row r="15" spans="1:19" x14ac:dyDescent="0.2">
      <c r="A15" s="17" t="s">
        <v>13</v>
      </c>
      <c r="B15" s="21">
        <f t="shared" ref="B15:P15" si="2">SUM(B6:B14)</f>
        <v>93.31</v>
      </c>
      <c r="C15" s="21">
        <f t="shared" si="2"/>
        <v>95.44</v>
      </c>
      <c r="D15" s="21">
        <f t="shared" si="2"/>
        <v>96.99</v>
      </c>
      <c r="E15" s="21">
        <f t="shared" si="2"/>
        <v>95.97999999999999</v>
      </c>
      <c r="F15" s="21">
        <f t="shared" si="2"/>
        <v>95.47</v>
      </c>
      <c r="G15" s="21">
        <f t="shared" si="2"/>
        <v>95.77000000000001</v>
      </c>
      <c r="H15" s="21">
        <f t="shared" si="2"/>
        <v>95.699999999999989</v>
      </c>
      <c r="I15" s="21">
        <f t="shared" si="2"/>
        <v>95.399999999999977</v>
      </c>
      <c r="J15" s="21">
        <f t="shared" si="2"/>
        <v>95.14</v>
      </c>
      <c r="K15" s="21">
        <f t="shared" si="2"/>
        <v>94.279999999999987</v>
      </c>
      <c r="L15" s="21">
        <f t="shared" si="2"/>
        <v>94.259999999999991</v>
      </c>
      <c r="M15" s="21">
        <f t="shared" si="2"/>
        <v>94.02000000000001</v>
      </c>
      <c r="N15" s="21">
        <f t="shared" si="2"/>
        <v>94.3</v>
      </c>
      <c r="O15" s="21">
        <f t="shared" si="2"/>
        <v>94.66</v>
      </c>
      <c r="P15" s="21">
        <f t="shared" si="2"/>
        <v>92.810000000000016</v>
      </c>
      <c r="Q15" s="21"/>
      <c r="R15" s="22">
        <f>SUM(R6:R14)</f>
        <v>94.902000000000029</v>
      </c>
      <c r="S15" s="22" t="s">
        <v>28</v>
      </c>
    </row>
    <row r="17" spans="1:21" x14ac:dyDescent="0.2">
      <c r="A17" s="17" t="s">
        <v>27</v>
      </c>
      <c r="B17" s="17" t="s">
        <v>26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s">
        <v>56</v>
      </c>
      <c r="S17" s="18" t="s">
        <v>36</v>
      </c>
      <c r="T17" s="28"/>
      <c r="U17" s="28"/>
    </row>
    <row r="18" spans="1:21" ht="18.75" x14ac:dyDescent="0.35">
      <c r="A18" s="15" t="s">
        <v>48</v>
      </c>
      <c r="B18" s="19">
        <f t="shared" ref="B18:P18" si="3">100/B15*B6</f>
        <v>76.122602079091195</v>
      </c>
      <c r="C18" s="19">
        <f t="shared" si="3"/>
        <v>75.146689019279137</v>
      </c>
      <c r="D18" s="19">
        <f t="shared" si="3"/>
        <v>75.646973914836579</v>
      </c>
      <c r="E18" s="19">
        <f t="shared" si="3"/>
        <v>75.828297561992088</v>
      </c>
      <c r="F18" s="19">
        <f t="shared" si="3"/>
        <v>75.657274536503621</v>
      </c>
      <c r="G18" s="19">
        <f t="shared" si="3"/>
        <v>75.7230865615537</v>
      </c>
      <c r="H18" s="19">
        <f t="shared" si="3"/>
        <v>75.579937304075244</v>
      </c>
      <c r="I18" s="19">
        <f t="shared" si="3"/>
        <v>75.765199161425599</v>
      </c>
      <c r="J18" s="19">
        <f t="shared" si="3"/>
        <v>75.604372503678803</v>
      </c>
      <c r="K18" s="19">
        <f t="shared" si="3"/>
        <v>75.445481544336033</v>
      </c>
      <c r="L18" s="19">
        <f t="shared" si="3"/>
        <v>75.429662635264151</v>
      </c>
      <c r="M18" s="19">
        <f t="shared" si="3"/>
        <v>75.430759412890865</v>
      </c>
      <c r="N18" s="19">
        <f t="shared" si="3"/>
        <v>75.620360551431602</v>
      </c>
      <c r="O18" s="19">
        <f t="shared" si="3"/>
        <v>75.375026410310582</v>
      </c>
      <c r="P18" s="19">
        <f t="shared" si="3"/>
        <v>75.843120353410185</v>
      </c>
      <c r="Q18" s="15" t="s">
        <v>48</v>
      </c>
      <c r="R18" s="19">
        <f t="shared" ref="R18:R26" si="4">AVERAGE(B18:P18)</f>
        <v>75.614589570005307</v>
      </c>
      <c r="S18" s="19">
        <f t="shared" ref="S18:S26" si="5">STDEV(B18:P18)</f>
        <v>0.23414718506123525</v>
      </c>
      <c r="T18" s="29"/>
      <c r="U18" s="29"/>
    </row>
    <row r="19" spans="1:21" ht="18.75" x14ac:dyDescent="0.35">
      <c r="A19" s="15" t="s">
        <v>49</v>
      </c>
      <c r="B19" s="19">
        <f t="shared" ref="B19:P19" si="6">100/B15*B7</f>
        <v>9.6452684599721353E-2</v>
      </c>
      <c r="C19" s="19">
        <f t="shared" si="6"/>
        <v>0.19907795473595977</v>
      </c>
      <c r="D19" s="19">
        <f t="shared" si="6"/>
        <v>0.13403443653984948</v>
      </c>
      <c r="E19" s="19">
        <f t="shared" si="6"/>
        <v>0.11460720983538238</v>
      </c>
      <c r="F19" s="19">
        <f t="shared" si="6"/>
        <v>0.16759191369016446</v>
      </c>
      <c r="G19" s="19">
        <f t="shared" si="6"/>
        <v>0.12530019839198075</v>
      </c>
      <c r="H19" s="19">
        <f t="shared" si="6"/>
        <v>0.28213166144200635</v>
      </c>
      <c r="I19" s="19">
        <f t="shared" si="6"/>
        <v>8.3857442348008404E-2</v>
      </c>
      <c r="J19" s="19">
        <f t="shared" si="6"/>
        <v>0.14715156611309652</v>
      </c>
      <c r="K19" s="19">
        <f t="shared" si="6"/>
        <v>0.25456088247772596</v>
      </c>
      <c r="L19" s="19">
        <f t="shared" si="6"/>
        <v>0.2015701251856567</v>
      </c>
      <c r="M19" s="19">
        <f t="shared" si="6"/>
        <v>0.15954052329291638</v>
      </c>
      <c r="N19" s="19">
        <f t="shared" si="6"/>
        <v>0.13785790031813364</v>
      </c>
      <c r="O19" s="19">
        <f t="shared" si="6"/>
        <v>0.26410310585252483</v>
      </c>
      <c r="P19" s="19">
        <f t="shared" si="6"/>
        <v>0.19394461803684943</v>
      </c>
      <c r="Q19" s="15" t="s">
        <v>49</v>
      </c>
      <c r="R19" s="19">
        <f t="shared" si="4"/>
        <v>0.17078548152399842</v>
      </c>
      <c r="S19" s="19">
        <f t="shared" si="5"/>
        <v>6.0854513415674084E-2</v>
      </c>
      <c r="T19" s="29"/>
      <c r="U19" s="29"/>
    </row>
    <row r="20" spans="1:21" ht="18.75" x14ac:dyDescent="0.35">
      <c r="A20" s="15" t="s">
        <v>50</v>
      </c>
      <c r="B20" s="19">
        <f t="shared" ref="B20:P20" si="7">100/B15*B8</f>
        <v>13.674847283249383</v>
      </c>
      <c r="C20" s="19">
        <f t="shared" si="7"/>
        <v>14.270746018440905</v>
      </c>
      <c r="D20" s="19">
        <f t="shared" si="7"/>
        <v>13.908650376327456</v>
      </c>
      <c r="E20" s="19">
        <f t="shared" si="7"/>
        <v>13.534069597832884</v>
      </c>
      <c r="F20" s="19">
        <f t="shared" si="7"/>
        <v>13.941552320100556</v>
      </c>
      <c r="G20" s="19">
        <f t="shared" si="7"/>
        <v>13.762138456719221</v>
      </c>
      <c r="H20" s="19">
        <f t="shared" si="7"/>
        <v>13.960292580982237</v>
      </c>
      <c r="I20" s="19">
        <f t="shared" si="7"/>
        <v>13.84696016771489</v>
      </c>
      <c r="J20" s="19">
        <f t="shared" si="7"/>
        <v>13.727138953121717</v>
      </c>
      <c r="K20" s="19">
        <f t="shared" si="7"/>
        <v>13.915994908782352</v>
      </c>
      <c r="L20" s="19">
        <f t="shared" si="7"/>
        <v>13.961383407596012</v>
      </c>
      <c r="M20" s="19">
        <f t="shared" si="7"/>
        <v>14.007657945118059</v>
      </c>
      <c r="N20" s="19">
        <f t="shared" si="7"/>
        <v>13.891834570519618</v>
      </c>
      <c r="O20" s="19">
        <f t="shared" si="7"/>
        <v>13.881259243608707</v>
      </c>
      <c r="P20" s="19">
        <f t="shared" si="7"/>
        <v>13.856265488632687</v>
      </c>
      <c r="Q20" s="15" t="s">
        <v>50</v>
      </c>
      <c r="R20" s="19">
        <f t="shared" si="4"/>
        <v>13.87605275458311</v>
      </c>
      <c r="S20" s="19">
        <f t="shared" si="5"/>
        <v>0.16658985940239748</v>
      </c>
      <c r="T20" s="29"/>
      <c r="U20" s="29"/>
    </row>
    <row r="21" spans="1:21" x14ac:dyDescent="0.2">
      <c r="A21" s="15" t="s">
        <v>6</v>
      </c>
      <c r="B21" s="19">
        <f t="shared" ref="B21:P21" si="8">100/B15*B9</f>
        <v>1.0716964955524595</v>
      </c>
      <c r="C21" s="19">
        <f t="shared" si="8"/>
        <v>0.96395641240569996</v>
      </c>
      <c r="D21" s="19">
        <f t="shared" si="8"/>
        <v>1.1856892463140529</v>
      </c>
      <c r="E21" s="19">
        <f t="shared" si="8"/>
        <v>1.146072098353824</v>
      </c>
      <c r="F21" s="19">
        <f t="shared" si="8"/>
        <v>1.0788729443804337</v>
      </c>
      <c r="G21" s="19">
        <f t="shared" si="8"/>
        <v>0.97107653753785095</v>
      </c>
      <c r="H21" s="19">
        <f t="shared" si="8"/>
        <v>0.96133751306165116</v>
      </c>
      <c r="I21" s="19">
        <f t="shared" si="8"/>
        <v>1.0691823899371071</v>
      </c>
      <c r="J21" s="19">
        <f t="shared" si="8"/>
        <v>1.0721042673954173</v>
      </c>
      <c r="K21" s="19">
        <f t="shared" si="8"/>
        <v>0.90156979210861288</v>
      </c>
      <c r="L21" s="19">
        <f t="shared" si="8"/>
        <v>1.1245491194568216</v>
      </c>
      <c r="M21" s="19">
        <f t="shared" si="8"/>
        <v>1.0423314188470536</v>
      </c>
      <c r="N21" s="19">
        <f t="shared" si="8"/>
        <v>0.94379639448568398</v>
      </c>
      <c r="O21" s="19">
        <f t="shared" si="8"/>
        <v>0.92964293260088737</v>
      </c>
      <c r="P21" s="19">
        <f t="shared" si="8"/>
        <v>1.0020471931903889</v>
      </c>
      <c r="Q21" s="15" t="s">
        <v>6</v>
      </c>
      <c r="R21" s="19">
        <f t="shared" si="4"/>
        <v>1.0309283170418631</v>
      </c>
      <c r="S21" s="19">
        <f t="shared" si="5"/>
        <v>8.5168859779698472E-2</v>
      </c>
      <c r="T21" s="29"/>
      <c r="U21" s="29"/>
    </row>
    <row r="22" spans="1:21" x14ac:dyDescent="0.2">
      <c r="A22" s="15" t="s">
        <v>25</v>
      </c>
      <c r="B22" s="19">
        <f t="shared" ref="B22:P22" si="9">100/B15*B10</f>
        <v>3.2150894866573784E-2</v>
      </c>
      <c r="C22" s="19">
        <f t="shared" si="9"/>
        <v>8.3822296730930432E-2</v>
      </c>
      <c r="D22" s="19">
        <f t="shared" si="9"/>
        <v>9.279307145066501E-2</v>
      </c>
      <c r="E22" s="19">
        <f t="shared" si="9"/>
        <v>0.19795790789747866</v>
      </c>
      <c r="F22" s="19">
        <f t="shared" si="9"/>
        <v>0</v>
      </c>
      <c r="G22" s="19">
        <f t="shared" si="9"/>
        <v>0.27148376318262502</v>
      </c>
      <c r="H22" s="19">
        <f t="shared" si="9"/>
        <v>0</v>
      </c>
      <c r="I22" s="19">
        <f t="shared" si="9"/>
        <v>7.3375262054507367E-2</v>
      </c>
      <c r="J22" s="19">
        <f t="shared" si="9"/>
        <v>0.16817321841496743</v>
      </c>
      <c r="K22" s="19">
        <f t="shared" si="9"/>
        <v>0.1803139584217226</v>
      </c>
      <c r="L22" s="19">
        <f t="shared" si="9"/>
        <v>0.13791640144281775</v>
      </c>
      <c r="M22" s="19">
        <f t="shared" si="9"/>
        <v>0.10636034886194426</v>
      </c>
      <c r="N22" s="19">
        <f t="shared" si="9"/>
        <v>4.2417815482502653E-2</v>
      </c>
      <c r="O22" s="19">
        <f t="shared" si="9"/>
        <v>0.17959011197971689</v>
      </c>
      <c r="P22" s="19">
        <f t="shared" si="9"/>
        <v>0.15084581402866068</v>
      </c>
      <c r="Q22" s="15" t="s">
        <v>24</v>
      </c>
      <c r="R22" s="19">
        <f t="shared" si="4"/>
        <v>0.11448005765434084</v>
      </c>
      <c r="S22" s="19">
        <f t="shared" si="5"/>
        <v>7.8510693182297475E-2</v>
      </c>
      <c r="T22" s="29"/>
      <c r="U22" s="29"/>
    </row>
    <row r="23" spans="1:21" x14ac:dyDescent="0.2">
      <c r="A23" s="15" t="s">
        <v>23</v>
      </c>
      <c r="B23" s="19">
        <f t="shared" ref="B23:P23" si="10">100/B15*B11</f>
        <v>0.15003750937734434</v>
      </c>
      <c r="C23" s="19">
        <f t="shared" si="10"/>
        <v>0.20955574182732609</v>
      </c>
      <c r="D23" s="19">
        <f t="shared" si="10"/>
        <v>0.17527580162903394</v>
      </c>
      <c r="E23" s="19">
        <f t="shared" si="10"/>
        <v>0.28130860595957496</v>
      </c>
      <c r="F23" s="19">
        <f t="shared" si="10"/>
        <v>0.20948989211270558</v>
      </c>
      <c r="G23" s="19">
        <f t="shared" si="10"/>
        <v>0.18795029758797113</v>
      </c>
      <c r="H23" s="19">
        <f t="shared" si="10"/>
        <v>0.21943573667711602</v>
      </c>
      <c r="I23" s="19">
        <f t="shared" si="10"/>
        <v>0.19916142557651997</v>
      </c>
      <c r="J23" s="19">
        <f t="shared" si="10"/>
        <v>0.22072734916964473</v>
      </c>
      <c r="K23" s="19">
        <f t="shared" si="10"/>
        <v>0.22274077216801022</v>
      </c>
      <c r="L23" s="19">
        <f t="shared" si="10"/>
        <v>0.19096117122851686</v>
      </c>
      <c r="M23" s="19">
        <f t="shared" si="10"/>
        <v>0.18081259306530525</v>
      </c>
      <c r="N23" s="19">
        <f t="shared" si="10"/>
        <v>0.18027571580063628</v>
      </c>
      <c r="O23" s="19">
        <f t="shared" si="10"/>
        <v>0.17959011197971689</v>
      </c>
      <c r="P23" s="19">
        <f t="shared" si="10"/>
        <v>0.14007111302661349</v>
      </c>
      <c r="Q23" s="15" t="s">
        <v>8</v>
      </c>
      <c r="R23" s="19">
        <f t="shared" si="4"/>
        <v>0.19649292247906905</v>
      </c>
      <c r="S23" s="19">
        <f t="shared" si="5"/>
        <v>3.384086050794638E-2</v>
      </c>
      <c r="T23" s="29"/>
      <c r="U23" s="29"/>
    </row>
    <row r="24" spans="1:21" x14ac:dyDescent="0.2">
      <c r="A24" s="15" t="s">
        <v>22</v>
      </c>
      <c r="B24" s="19">
        <f t="shared" ref="B24:P24" si="11">100/B15*B12</f>
        <v>1.4789411638623939</v>
      </c>
      <c r="C24" s="19">
        <f t="shared" si="11"/>
        <v>1.6764459346186087</v>
      </c>
      <c r="D24" s="19">
        <f t="shared" si="11"/>
        <v>1.5362408495721209</v>
      </c>
      <c r="E24" s="19">
        <f t="shared" si="11"/>
        <v>1.5732444259220673</v>
      </c>
      <c r="F24" s="19">
        <f t="shared" si="11"/>
        <v>1.6235466638734681</v>
      </c>
      <c r="G24" s="19">
        <f t="shared" si="11"/>
        <v>1.5558107967004278</v>
      </c>
      <c r="H24" s="19">
        <f t="shared" si="11"/>
        <v>1.588296760710554</v>
      </c>
      <c r="I24" s="19">
        <f t="shared" si="11"/>
        <v>1.5932914046121598</v>
      </c>
      <c r="J24" s="19">
        <f t="shared" si="11"/>
        <v>1.7027538364515453</v>
      </c>
      <c r="K24" s="19">
        <f t="shared" si="11"/>
        <v>1.6546457361052189</v>
      </c>
      <c r="L24" s="19">
        <f t="shared" si="11"/>
        <v>1.6868236791852325</v>
      </c>
      <c r="M24" s="19">
        <f t="shared" si="11"/>
        <v>1.5634971282705805</v>
      </c>
      <c r="N24" s="19">
        <f t="shared" si="11"/>
        <v>1.6648992576882291</v>
      </c>
      <c r="O24" s="19">
        <f t="shared" si="11"/>
        <v>1.6480033805197549</v>
      </c>
      <c r="P24" s="19">
        <f t="shared" si="11"/>
        <v>1.6593039543152674</v>
      </c>
      <c r="Q24" s="15" t="s">
        <v>21</v>
      </c>
      <c r="R24" s="19">
        <f t="shared" si="4"/>
        <v>1.6137163314938416</v>
      </c>
      <c r="S24" s="19">
        <f t="shared" si="5"/>
        <v>6.4140395171307638E-2</v>
      </c>
      <c r="T24" s="29"/>
      <c r="U24" s="29"/>
    </row>
    <row r="25" spans="1:21" ht="18.75" x14ac:dyDescent="0.35">
      <c r="A25" s="15" t="s">
        <v>51</v>
      </c>
      <c r="B25" s="19">
        <f t="shared" ref="B25:P25" si="12">100/B15*B13</f>
        <v>3.8688243489443788</v>
      </c>
      <c r="C25" s="19">
        <f t="shared" si="12"/>
        <v>3.8977367979882653</v>
      </c>
      <c r="D25" s="19">
        <f t="shared" si="12"/>
        <v>3.8251366120218577</v>
      </c>
      <c r="E25" s="19">
        <f t="shared" si="12"/>
        <v>3.7299437382788083</v>
      </c>
      <c r="F25" s="19">
        <f t="shared" si="12"/>
        <v>3.8022415418456061</v>
      </c>
      <c r="G25" s="19">
        <f t="shared" si="12"/>
        <v>3.6545891197661056</v>
      </c>
      <c r="H25" s="19">
        <f t="shared" si="12"/>
        <v>3.8035527690700115</v>
      </c>
      <c r="I25" s="19">
        <f t="shared" si="12"/>
        <v>3.7840670859538794</v>
      </c>
      <c r="J25" s="19">
        <f t="shared" si="12"/>
        <v>3.7103216312802187</v>
      </c>
      <c r="K25" s="19">
        <f t="shared" si="12"/>
        <v>3.8290199406024614</v>
      </c>
      <c r="L25" s="19">
        <f t="shared" si="12"/>
        <v>3.7343517929132188</v>
      </c>
      <c r="M25" s="19">
        <f t="shared" si="12"/>
        <v>3.7651563497128264</v>
      </c>
      <c r="N25" s="19">
        <f t="shared" si="12"/>
        <v>3.7751855779427359</v>
      </c>
      <c r="O25" s="19">
        <f t="shared" si="12"/>
        <v>3.8559053454468626</v>
      </c>
      <c r="P25" s="19">
        <f t="shared" si="12"/>
        <v>3.609524835685809</v>
      </c>
      <c r="Q25" s="15" t="s">
        <v>51</v>
      </c>
      <c r="R25" s="19">
        <f t="shared" si="4"/>
        <v>3.7763704991635363</v>
      </c>
      <c r="S25" s="19">
        <f t="shared" si="5"/>
        <v>7.8966365294908678E-2</v>
      </c>
      <c r="T25" s="29"/>
      <c r="U25" s="29"/>
    </row>
    <row r="26" spans="1:21" ht="18.75" x14ac:dyDescent="0.35">
      <c r="A26" s="15" t="s">
        <v>52</v>
      </c>
      <c r="B26" s="19">
        <f t="shared" ref="B26:P26" si="13">100/B15*B14</f>
        <v>3.5044475404565425</v>
      </c>
      <c r="C26" s="19">
        <f t="shared" si="13"/>
        <v>3.5519698239731774</v>
      </c>
      <c r="D26" s="19">
        <f t="shared" si="13"/>
        <v>3.4952056913083824</v>
      </c>
      <c r="E26" s="19">
        <f t="shared" si="13"/>
        <v>3.5944988539279024</v>
      </c>
      <c r="F26" s="19">
        <f t="shared" si="13"/>
        <v>3.5194301874934535</v>
      </c>
      <c r="G26" s="19">
        <f t="shared" si="13"/>
        <v>3.7485642685600911</v>
      </c>
      <c r="H26" s="19">
        <f t="shared" si="13"/>
        <v>3.605015673981192</v>
      </c>
      <c r="I26" s="19">
        <f t="shared" si="13"/>
        <v>3.5849056603773595</v>
      </c>
      <c r="J26" s="19">
        <f t="shared" si="13"/>
        <v>3.647256674374606</v>
      </c>
      <c r="K26" s="19">
        <f t="shared" si="13"/>
        <v>3.5956724649978797</v>
      </c>
      <c r="L26" s="19">
        <f t="shared" si="13"/>
        <v>3.5327816677275621</v>
      </c>
      <c r="M26" s="19">
        <f t="shared" si="13"/>
        <v>3.7438842799404379</v>
      </c>
      <c r="N26" s="19">
        <f t="shared" si="13"/>
        <v>3.7433722163308589</v>
      </c>
      <c r="O26" s="19">
        <f t="shared" si="13"/>
        <v>3.6868793577012471</v>
      </c>
      <c r="P26" s="19">
        <f t="shared" si="13"/>
        <v>3.5448766296735261</v>
      </c>
      <c r="Q26" s="15" t="s">
        <v>52</v>
      </c>
      <c r="R26" s="19">
        <f t="shared" si="4"/>
        <v>3.606584066054948</v>
      </c>
      <c r="S26" s="19">
        <f t="shared" si="5"/>
        <v>8.8329729685835731E-2</v>
      </c>
      <c r="T26" s="29"/>
      <c r="U26" s="29"/>
    </row>
    <row r="27" spans="1:21" x14ac:dyDescent="0.2">
      <c r="A27" s="17" t="s">
        <v>13</v>
      </c>
      <c r="B27" s="21">
        <f t="shared" ref="B27:P27" si="14">SUM(B18:B26)</f>
        <v>99.999999999999972</v>
      </c>
      <c r="C27" s="21">
        <f t="shared" si="14"/>
        <v>100</v>
      </c>
      <c r="D27" s="21">
        <f t="shared" si="14"/>
        <v>100.00000000000001</v>
      </c>
      <c r="E27" s="21">
        <f t="shared" si="14"/>
        <v>100.00000000000001</v>
      </c>
      <c r="F27" s="21">
        <f t="shared" si="14"/>
        <v>100</v>
      </c>
      <c r="G27" s="21">
        <f t="shared" si="14"/>
        <v>99.999999999999986</v>
      </c>
      <c r="H27" s="21">
        <f t="shared" si="14"/>
        <v>100</v>
      </c>
      <c r="I27" s="21">
        <f t="shared" si="14"/>
        <v>100.00000000000004</v>
      </c>
      <c r="J27" s="21">
        <f t="shared" si="14"/>
        <v>100.00000000000003</v>
      </c>
      <c r="K27" s="21">
        <f t="shared" si="14"/>
        <v>100.00000000000001</v>
      </c>
      <c r="L27" s="21">
        <f t="shared" si="14"/>
        <v>100</v>
      </c>
      <c r="M27" s="21">
        <f t="shared" si="14"/>
        <v>99.999999999999986</v>
      </c>
      <c r="N27" s="21">
        <f t="shared" si="14"/>
        <v>100.00000000000001</v>
      </c>
      <c r="O27" s="21">
        <f t="shared" si="14"/>
        <v>100</v>
      </c>
      <c r="P27" s="21">
        <f t="shared" si="14"/>
        <v>99.999999999999972</v>
      </c>
      <c r="Q27" s="21"/>
      <c r="R27" s="21">
        <f>SUM(R18:R26)</f>
        <v>100.00000000000003</v>
      </c>
      <c r="S27" s="17"/>
      <c r="T27" s="29"/>
      <c r="U27" s="30"/>
    </row>
    <row r="28" spans="1:2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2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</sheetData>
  <phoneticPr fontId="2"/>
  <pageMargins left="0.78740157480314965" right="0.78740157480314965" top="0.98425196850393704" bottom="0.98425196850393704" header="0.51181102362204722" footer="0.51181102362204722"/>
  <pageSetup paperSize="9" scale="70" orientation="landscape" horizontalDpi="429496729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2570D-35BF-8C4C-87E0-B0CF6BAACC4E}">
  <dimension ref="A1:U56"/>
  <sheetViews>
    <sheetView workbookViewId="0">
      <selection activeCell="A30" sqref="A30"/>
    </sheetView>
  </sheetViews>
  <sheetFormatPr defaultColWidth="11" defaultRowHeight="14.25" x14ac:dyDescent="0.15"/>
  <sheetData>
    <row r="1" spans="1:19" s="2" customFormat="1" x14ac:dyDescent="0.15">
      <c r="A1" s="57" t="s">
        <v>120</v>
      </c>
    </row>
    <row r="2" spans="1:19" s="2" customFormat="1" x14ac:dyDescent="0.15">
      <c r="A2" s="2" t="s">
        <v>63</v>
      </c>
      <c r="B2" s="1"/>
      <c r="I2" s="2" t="s">
        <v>0</v>
      </c>
      <c r="M2" s="2" t="s">
        <v>0</v>
      </c>
    </row>
    <row r="3" spans="1:19" s="2" customFormat="1" ht="15" x14ac:dyDescent="0.2">
      <c r="A3" s="15" t="s">
        <v>47</v>
      </c>
      <c r="B3" s="1"/>
    </row>
    <row r="4" spans="1:19" s="2" customFormat="1" ht="15" x14ac:dyDescent="0.2">
      <c r="A4" s="15" t="s">
        <v>59</v>
      </c>
      <c r="B4" s="1"/>
    </row>
    <row r="5" spans="1:19" s="2" customFormat="1" ht="13.5" x14ac:dyDescent="0.15">
      <c r="A5" s="3" t="s">
        <v>1</v>
      </c>
      <c r="B5" s="3">
        <v>1</v>
      </c>
      <c r="C5" s="3">
        <v>2</v>
      </c>
      <c r="D5" s="3">
        <v>3</v>
      </c>
      <c r="E5" s="3">
        <v>4</v>
      </c>
      <c r="F5" s="3">
        <v>5</v>
      </c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  <c r="M5" s="3">
        <v>12</v>
      </c>
      <c r="N5" s="3">
        <v>13</v>
      </c>
      <c r="O5" s="3">
        <v>14</v>
      </c>
      <c r="P5" s="3">
        <v>15</v>
      </c>
      <c r="Q5" s="3"/>
      <c r="R5" s="7" t="s">
        <v>56</v>
      </c>
      <c r="S5" s="7" t="s">
        <v>36</v>
      </c>
    </row>
    <row r="6" spans="1:19" s="2" customFormat="1" ht="16.5" x14ac:dyDescent="0.25">
      <c r="A6" s="2" t="s">
        <v>2</v>
      </c>
      <c r="B6" s="5">
        <v>70.14</v>
      </c>
      <c r="C6" s="5">
        <v>71.12</v>
      </c>
      <c r="D6" s="5">
        <v>69.55</v>
      </c>
      <c r="E6" s="5">
        <v>69.239999999999995</v>
      </c>
      <c r="F6" s="5">
        <v>68.95</v>
      </c>
      <c r="G6" s="5">
        <v>69.98</v>
      </c>
      <c r="H6" s="5">
        <v>69.92</v>
      </c>
      <c r="I6" s="5">
        <v>68.91</v>
      </c>
      <c r="J6" s="5">
        <v>70.17</v>
      </c>
      <c r="K6" s="5">
        <v>68.680000000000007</v>
      </c>
      <c r="L6" s="5">
        <v>69.47</v>
      </c>
      <c r="M6" s="5">
        <v>69.19</v>
      </c>
      <c r="N6" s="5">
        <v>69.349999999999994</v>
      </c>
      <c r="O6" s="5">
        <v>68.84</v>
      </c>
      <c r="P6" s="5">
        <v>68.87</v>
      </c>
      <c r="Q6" s="2" t="s">
        <v>2</v>
      </c>
      <c r="R6" s="9">
        <f t="shared" ref="R6:R14" si="0">AVERAGE(B6:P6)</f>
        <v>69.492000000000004</v>
      </c>
      <c r="S6" s="9">
        <f t="shared" ref="S6:S14" si="1">STDEV(B6:P6)</f>
        <v>0.66728875737141435</v>
      </c>
    </row>
    <row r="7" spans="1:19" s="2" customFormat="1" ht="16.5" x14ac:dyDescent="0.25">
      <c r="A7" s="2" t="s">
        <v>3</v>
      </c>
      <c r="B7" s="5">
        <v>0.19</v>
      </c>
      <c r="C7" s="5">
        <v>0.2</v>
      </c>
      <c r="D7" s="5">
        <v>0.21</v>
      </c>
      <c r="E7" s="5">
        <v>0.18</v>
      </c>
      <c r="F7" s="5">
        <v>0.28000000000000003</v>
      </c>
      <c r="G7" s="5">
        <v>0.23</v>
      </c>
      <c r="H7" s="5">
        <v>0.27</v>
      </c>
      <c r="I7" s="5">
        <v>0.25</v>
      </c>
      <c r="J7" s="5">
        <v>0.31</v>
      </c>
      <c r="K7" s="5">
        <v>0.34</v>
      </c>
      <c r="L7" s="5">
        <v>0.18</v>
      </c>
      <c r="M7" s="5">
        <v>0.35</v>
      </c>
      <c r="N7" s="5">
        <v>0.17</v>
      </c>
      <c r="O7" s="5">
        <v>0.27</v>
      </c>
      <c r="P7" s="5">
        <v>0.28999999999999998</v>
      </c>
      <c r="Q7" s="2" t="s">
        <v>3</v>
      </c>
      <c r="R7" s="9">
        <f t="shared" si="0"/>
        <v>0.24800000000000003</v>
      </c>
      <c r="S7" s="9">
        <f t="shared" si="1"/>
        <v>5.9305504442191924E-2</v>
      </c>
    </row>
    <row r="8" spans="1:19" s="2" customFormat="1" ht="16.5" x14ac:dyDescent="0.25">
      <c r="A8" s="2" t="s">
        <v>4</v>
      </c>
      <c r="B8" s="5">
        <v>13.41</v>
      </c>
      <c r="C8" s="5">
        <v>13.8</v>
      </c>
      <c r="D8" s="5">
        <v>13.37</v>
      </c>
      <c r="E8" s="5">
        <v>13.46</v>
      </c>
      <c r="F8" s="5">
        <v>13.45</v>
      </c>
      <c r="G8" s="5">
        <v>13.28</v>
      </c>
      <c r="H8" s="5">
        <v>13.64</v>
      </c>
      <c r="I8" s="5">
        <v>13.73</v>
      </c>
      <c r="J8" s="5">
        <v>13.54</v>
      </c>
      <c r="K8" s="5">
        <v>13.62</v>
      </c>
      <c r="L8" s="5">
        <v>13.52</v>
      </c>
      <c r="M8" s="5">
        <v>13.65</v>
      </c>
      <c r="N8" s="5">
        <v>13.45</v>
      </c>
      <c r="O8" s="5">
        <v>13.59</v>
      </c>
      <c r="P8" s="5">
        <v>13.3</v>
      </c>
      <c r="Q8" s="2" t="s">
        <v>4</v>
      </c>
      <c r="R8" s="9">
        <f t="shared" si="0"/>
        <v>13.520666666666669</v>
      </c>
      <c r="S8" s="9">
        <f t="shared" si="1"/>
        <v>0.15191476306829202</v>
      </c>
    </row>
    <row r="9" spans="1:19" s="2" customFormat="1" ht="13.5" x14ac:dyDescent="0.15">
      <c r="A9" s="2" t="s">
        <v>5</v>
      </c>
      <c r="B9" s="5">
        <v>1.31</v>
      </c>
      <c r="C9" s="5">
        <v>1.56</v>
      </c>
      <c r="D9" s="5">
        <v>1.4</v>
      </c>
      <c r="E9" s="5">
        <v>1.48</v>
      </c>
      <c r="F9" s="5">
        <v>1.36</v>
      </c>
      <c r="G9" s="5">
        <v>1.38</v>
      </c>
      <c r="H9" s="5">
        <v>1.58</v>
      </c>
      <c r="I9" s="5">
        <v>1.42</v>
      </c>
      <c r="J9" s="5">
        <v>1.43</v>
      </c>
      <c r="K9" s="5">
        <v>1.59</v>
      </c>
      <c r="L9" s="5">
        <v>1.48</v>
      </c>
      <c r="M9" s="5">
        <v>1.39</v>
      </c>
      <c r="N9" s="5">
        <v>1.22</v>
      </c>
      <c r="O9" s="5">
        <v>1.5</v>
      </c>
      <c r="P9" s="5">
        <v>1.44</v>
      </c>
      <c r="Q9" s="2" t="s">
        <v>5</v>
      </c>
      <c r="R9" s="9">
        <f t="shared" si="0"/>
        <v>1.4359999999999999</v>
      </c>
      <c r="S9" s="9">
        <f t="shared" si="1"/>
        <v>0.10105161340339192</v>
      </c>
    </row>
    <row r="10" spans="1:19" s="2" customFormat="1" ht="13.5" x14ac:dyDescent="0.15">
      <c r="A10" s="2" t="s">
        <v>7</v>
      </c>
      <c r="B10" s="5">
        <v>0.09</v>
      </c>
      <c r="C10" s="5">
        <v>0</v>
      </c>
      <c r="D10" s="5">
        <v>0</v>
      </c>
      <c r="E10" s="5">
        <v>0.09</v>
      </c>
      <c r="F10" s="5">
        <v>0</v>
      </c>
      <c r="G10" s="5">
        <v>0.08</v>
      </c>
      <c r="H10" s="5">
        <v>0.09</v>
      </c>
      <c r="I10" s="5">
        <v>0.04</v>
      </c>
      <c r="J10" s="5">
        <v>0</v>
      </c>
      <c r="K10" s="5">
        <v>0.11</v>
      </c>
      <c r="L10" s="5">
        <v>7.0000000000000007E-2</v>
      </c>
      <c r="M10" s="5">
        <v>0.05</v>
      </c>
      <c r="N10" s="5">
        <v>0.01</v>
      </c>
      <c r="O10" s="5">
        <v>0.01</v>
      </c>
      <c r="P10" s="5">
        <v>0.1</v>
      </c>
      <c r="Q10" s="2" t="s">
        <v>7</v>
      </c>
      <c r="R10" s="9">
        <f t="shared" si="0"/>
        <v>4.9333333333333333E-2</v>
      </c>
      <c r="S10" s="9">
        <f t="shared" si="1"/>
        <v>4.267261863247182E-2</v>
      </c>
    </row>
    <row r="11" spans="1:19" s="2" customFormat="1" ht="13.5" x14ac:dyDescent="0.15">
      <c r="A11" s="2" t="s">
        <v>8</v>
      </c>
      <c r="B11" s="5">
        <v>0.42</v>
      </c>
      <c r="C11" s="5">
        <v>0.48</v>
      </c>
      <c r="D11" s="5">
        <v>0.42</v>
      </c>
      <c r="E11" s="5">
        <v>0.41</v>
      </c>
      <c r="F11" s="5">
        <v>0.44</v>
      </c>
      <c r="G11" s="5">
        <v>0.42</v>
      </c>
      <c r="H11" s="5">
        <v>0.39</v>
      </c>
      <c r="I11" s="5">
        <v>0.55000000000000004</v>
      </c>
      <c r="J11" s="5">
        <v>0.46</v>
      </c>
      <c r="K11" s="5">
        <v>0.49</v>
      </c>
      <c r="L11" s="5">
        <v>0.41</v>
      </c>
      <c r="M11" s="5">
        <v>0.44</v>
      </c>
      <c r="N11" s="5">
        <v>0.41</v>
      </c>
      <c r="O11" s="5">
        <v>0.53</v>
      </c>
      <c r="P11" s="5">
        <v>0.49</v>
      </c>
      <c r="Q11" s="2" t="s">
        <v>8</v>
      </c>
      <c r="R11" s="9">
        <f t="shared" si="0"/>
        <v>0.45066666666666677</v>
      </c>
      <c r="S11" s="9">
        <f t="shared" si="1"/>
        <v>4.7729395953595467E-2</v>
      </c>
    </row>
    <row r="12" spans="1:19" s="2" customFormat="1" ht="13.5" x14ac:dyDescent="0.15">
      <c r="A12" s="2" t="s">
        <v>9</v>
      </c>
      <c r="B12" s="5">
        <v>1.74</v>
      </c>
      <c r="C12" s="5">
        <v>1.86</v>
      </c>
      <c r="D12" s="5">
        <v>1.85</v>
      </c>
      <c r="E12" s="5">
        <v>1.88</v>
      </c>
      <c r="F12" s="5">
        <v>1.85</v>
      </c>
      <c r="G12" s="5">
        <v>1.77</v>
      </c>
      <c r="H12" s="5">
        <v>1.85</v>
      </c>
      <c r="I12" s="5">
        <v>2.09</v>
      </c>
      <c r="J12" s="5">
        <v>1.84</v>
      </c>
      <c r="K12" s="5">
        <v>2.04</v>
      </c>
      <c r="L12" s="5">
        <v>1.79</v>
      </c>
      <c r="M12" s="5">
        <v>2</v>
      </c>
      <c r="N12" s="5">
        <v>1.67</v>
      </c>
      <c r="O12" s="5">
        <v>1.9</v>
      </c>
      <c r="P12" s="5">
        <v>2</v>
      </c>
      <c r="Q12" s="2" t="s">
        <v>9</v>
      </c>
      <c r="R12" s="9">
        <f t="shared" si="0"/>
        <v>1.8753333333333331</v>
      </c>
      <c r="S12" s="9">
        <f t="shared" si="1"/>
        <v>0.11562665700228388</v>
      </c>
    </row>
    <row r="13" spans="1:19" s="2" customFormat="1" ht="16.5" x14ac:dyDescent="0.25">
      <c r="A13" s="2" t="s">
        <v>11</v>
      </c>
      <c r="B13" s="5">
        <v>3.92</v>
      </c>
      <c r="C13" s="5">
        <v>4.1500000000000004</v>
      </c>
      <c r="D13" s="5">
        <v>4.03</v>
      </c>
      <c r="E13" s="5">
        <v>3.81</v>
      </c>
      <c r="F13" s="5">
        <v>3.85</v>
      </c>
      <c r="G13" s="5">
        <v>3.88</v>
      </c>
      <c r="H13" s="5">
        <v>3.98</v>
      </c>
      <c r="I13" s="5">
        <v>3.99</v>
      </c>
      <c r="J13" s="5">
        <v>3.9</v>
      </c>
      <c r="K13" s="5">
        <v>3.95</v>
      </c>
      <c r="L13" s="5">
        <v>3.98</v>
      </c>
      <c r="M13" s="5">
        <v>3.99</v>
      </c>
      <c r="N13" s="5">
        <v>3.83</v>
      </c>
      <c r="O13" s="5">
        <v>3.89</v>
      </c>
      <c r="P13" s="5">
        <v>3.91</v>
      </c>
      <c r="Q13" s="2" t="s">
        <v>11</v>
      </c>
      <c r="R13" s="9">
        <f t="shared" si="0"/>
        <v>3.9373333333333336</v>
      </c>
      <c r="S13" s="9">
        <f t="shared" si="1"/>
        <v>8.7216206445056316E-2</v>
      </c>
    </row>
    <row r="14" spans="1:19" s="2" customFormat="1" ht="16.5" x14ac:dyDescent="0.25">
      <c r="A14" s="2" t="s">
        <v>12</v>
      </c>
      <c r="B14" s="5">
        <v>2.73</v>
      </c>
      <c r="C14" s="5">
        <v>2.62</v>
      </c>
      <c r="D14" s="5">
        <v>2.44</v>
      </c>
      <c r="E14" s="5">
        <v>2.58</v>
      </c>
      <c r="F14" s="5">
        <v>2.5299999999999998</v>
      </c>
      <c r="G14" s="5">
        <v>2.63</v>
      </c>
      <c r="H14" s="5">
        <v>2.66</v>
      </c>
      <c r="I14" s="5">
        <v>2.54</v>
      </c>
      <c r="J14" s="5">
        <v>2.68</v>
      </c>
      <c r="K14" s="5">
        <v>2.5499999999999998</v>
      </c>
      <c r="L14" s="5">
        <v>2.56</v>
      </c>
      <c r="M14" s="5">
        <v>2.58</v>
      </c>
      <c r="N14" s="5">
        <v>2.65</v>
      </c>
      <c r="O14" s="5">
        <v>2.4700000000000002</v>
      </c>
      <c r="P14" s="5">
        <v>2.39</v>
      </c>
      <c r="Q14" s="2" t="s">
        <v>12</v>
      </c>
      <c r="R14" s="9">
        <f t="shared" si="0"/>
        <v>2.5739999999999994</v>
      </c>
      <c r="S14" s="9">
        <f t="shared" si="1"/>
        <v>9.2797783224754724E-2</v>
      </c>
    </row>
    <row r="15" spans="1:19" s="2" customFormat="1" ht="13.5" x14ac:dyDescent="0.15">
      <c r="A15" s="3" t="s">
        <v>13</v>
      </c>
      <c r="B15" s="6">
        <f t="shared" ref="B15:P15" si="2">SUM(B6:B14)</f>
        <v>93.95</v>
      </c>
      <c r="C15" s="6">
        <f t="shared" si="2"/>
        <v>95.79000000000002</v>
      </c>
      <c r="D15" s="6">
        <f t="shared" si="2"/>
        <v>93.27</v>
      </c>
      <c r="E15" s="6">
        <f t="shared" si="2"/>
        <v>93.13</v>
      </c>
      <c r="F15" s="6">
        <f t="shared" si="2"/>
        <v>92.71</v>
      </c>
      <c r="G15" s="6">
        <f t="shared" si="2"/>
        <v>93.649999999999991</v>
      </c>
      <c r="H15" s="6">
        <f t="shared" si="2"/>
        <v>94.38</v>
      </c>
      <c r="I15" s="6">
        <f t="shared" si="2"/>
        <v>93.52000000000001</v>
      </c>
      <c r="J15" s="6">
        <f t="shared" si="2"/>
        <v>94.330000000000027</v>
      </c>
      <c r="K15" s="6">
        <f t="shared" si="2"/>
        <v>93.370000000000019</v>
      </c>
      <c r="L15" s="6">
        <f t="shared" si="2"/>
        <v>93.460000000000008</v>
      </c>
      <c r="M15" s="6">
        <f t="shared" si="2"/>
        <v>93.639999999999986</v>
      </c>
      <c r="N15" s="6">
        <f t="shared" si="2"/>
        <v>92.76</v>
      </c>
      <c r="O15" s="6">
        <f t="shared" si="2"/>
        <v>93.000000000000014</v>
      </c>
      <c r="P15" s="6">
        <f t="shared" si="2"/>
        <v>92.789999999999992</v>
      </c>
      <c r="Q15" s="6"/>
      <c r="R15" s="8">
        <f>AVERAGE(B15:P15)</f>
        <v>93.583333333333314</v>
      </c>
      <c r="S15" s="8" t="s">
        <v>14</v>
      </c>
    </row>
    <row r="16" spans="1:19" s="2" customFormat="1" ht="13.5" x14ac:dyDescent="0.15"/>
    <row r="17" spans="1:21" s="2" customFormat="1" ht="13.5" x14ac:dyDescent="0.15">
      <c r="A17" s="3" t="s">
        <v>1</v>
      </c>
      <c r="B17" s="3" t="s">
        <v>14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7" t="s">
        <v>56</v>
      </c>
      <c r="S17" s="7" t="s">
        <v>36</v>
      </c>
      <c r="T17" s="10"/>
      <c r="U17" s="10"/>
    </row>
    <row r="18" spans="1:21" s="2" customFormat="1" ht="16.5" x14ac:dyDescent="0.25">
      <c r="A18" s="2" t="s">
        <v>2</v>
      </c>
      <c r="B18" s="5">
        <f t="shared" ref="B18:P18" si="3">100/B15*B6</f>
        <v>74.656732304417247</v>
      </c>
      <c r="C18" s="5">
        <f t="shared" si="3"/>
        <v>74.245745902495031</v>
      </c>
      <c r="D18" s="5">
        <f t="shared" si="3"/>
        <v>74.568457167363562</v>
      </c>
      <c r="E18" s="5">
        <f t="shared" si="3"/>
        <v>74.347686030280244</v>
      </c>
      <c r="F18" s="5">
        <f t="shared" si="3"/>
        <v>74.37169668859886</v>
      </c>
      <c r="G18" s="5">
        <f t="shared" si="3"/>
        <v>74.725040042712237</v>
      </c>
      <c r="H18" s="5">
        <f t="shared" si="3"/>
        <v>74.083492265310454</v>
      </c>
      <c r="I18" s="5">
        <f t="shared" si="3"/>
        <v>73.684773310521805</v>
      </c>
      <c r="J18" s="5">
        <f t="shared" si="3"/>
        <v>74.387787554330529</v>
      </c>
      <c r="K18" s="5">
        <f t="shared" si="3"/>
        <v>73.556816964763826</v>
      </c>
      <c r="L18" s="5">
        <f t="shared" si="3"/>
        <v>74.331264712176321</v>
      </c>
      <c r="M18" s="5">
        <f t="shared" si="3"/>
        <v>73.889363519863323</v>
      </c>
      <c r="N18" s="5">
        <f t="shared" si="3"/>
        <v>74.762828805519618</v>
      </c>
      <c r="O18" s="5">
        <f t="shared" si="3"/>
        <v>74.021505376344081</v>
      </c>
      <c r="P18" s="5">
        <f t="shared" si="3"/>
        <v>74.221360060351344</v>
      </c>
      <c r="Q18" s="2" t="s">
        <v>2</v>
      </c>
      <c r="R18" s="5">
        <f t="shared" ref="R18:R26" si="4">AVERAGE(B18:P18)</f>
        <v>74.256970047003236</v>
      </c>
      <c r="S18" s="5">
        <f t="shared" ref="S18:S26" si="5">STDEV(B18:P18)</f>
        <v>0.36011222551432109</v>
      </c>
      <c r="T18" s="5"/>
      <c r="U18" s="5"/>
    </row>
    <row r="19" spans="1:21" s="2" customFormat="1" ht="16.5" x14ac:dyDescent="0.25">
      <c r="A19" s="2" t="s">
        <v>3</v>
      </c>
      <c r="B19" s="5">
        <f t="shared" ref="B19:P19" si="6">100/B15*B7</f>
        <v>0.20223523150612027</v>
      </c>
      <c r="C19" s="5">
        <f t="shared" si="6"/>
        <v>0.20879006159306815</v>
      </c>
      <c r="D19" s="5">
        <f t="shared" si="6"/>
        <v>0.22515278224509486</v>
      </c>
      <c r="E19" s="5">
        <f t="shared" si="6"/>
        <v>0.19327821325029526</v>
      </c>
      <c r="F19" s="5">
        <f t="shared" si="6"/>
        <v>0.30201704239024918</v>
      </c>
      <c r="G19" s="5">
        <f t="shared" si="6"/>
        <v>0.2455953016550988</v>
      </c>
      <c r="H19" s="5">
        <f t="shared" si="6"/>
        <v>0.28607755880483154</v>
      </c>
      <c r="I19" s="5">
        <f t="shared" si="6"/>
        <v>0.26732249786141998</v>
      </c>
      <c r="J19" s="5">
        <f t="shared" si="6"/>
        <v>0.32863352061910306</v>
      </c>
      <c r="K19" s="5">
        <f t="shared" si="6"/>
        <v>0.36414265824140507</v>
      </c>
      <c r="L19" s="5">
        <f t="shared" si="6"/>
        <v>0.19259576289321634</v>
      </c>
      <c r="M19" s="5">
        <f t="shared" si="6"/>
        <v>0.37377189235369507</v>
      </c>
      <c r="N19" s="5">
        <f t="shared" si="6"/>
        <v>0.18326865028029324</v>
      </c>
      <c r="O19" s="5">
        <f t="shared" si="6"/>
        <v>0.29032258064516131</v>
      </c>
      <c r="P19" s="5">
        <f t="shared" si="6"/>
        <v>0.3125336781980817</v>
      </c>
      <c r="Q19" s="2" t="s">
        <v>3</v>
      </c>
      <c r="R19" s="5">
        <f t="shared" si="4"/>
        <v>0.26504916216914226</v>
      </c>
      <c r="S19" s="5">
        <f t="shared" si="5"/>
        <v>6.3561050909121966E-2</v>
      </c>
      <c r="T19" s="5"/>
      <c r="U19" s="5"/>
    </row>
    <row r="20" spans="1:21" s="2" customFormat="1" ht="16.5" x14ac:dyDescent="0.25">
      <c r="A20" s="2" t="s">
        <v>4</v>
      </c>
      <c r="B20" s="5">
        <f t="shared" ref="B20:P20" si="7">100/B15*B8</f>
        <v>14.27354976051091</v>
      </c>
      <c r="C20" s="5">
        <f t="shared" si="7"/>
        <v>14.406514249921702</v>
      </c>
      <c r="D20" s="5">
        <f t="shared" si="7"/>
        <v>14.33472713627104</v>
      </c>
      <c r="E20" s="5">
        <f t="shared" si="7"/>
        <v>14.452915279716526</v>
      </c>
      <c r="F20" s="5">
        <f t="shared" si="7"/>
        <v>14.507604357674468</v>
      </c>
      <c r="G20" s="5">
        <f t="shared" si="7"/>
        <v>14.18045915643353</v>
      </c>
      <c r="H20" s="5">
        <f t="shared" si="7"/>
        <v>14.452214452214452</v>
      </c>
      <c r="I20" s="5">
        <f t="shared" si="7"/>
        <v>14.681351582549185</v>
      </c>
      <c r="J20" s="5">
        <f t="shared" si="7"/>
        <v>14.353864094137597</v>
      </c>
      <c r="K20" s="5">
        <f t="shared" si="7"/>
        <v>14.587126486023344</v>
      </c>
      <c r="L20" s="5">
        <f t="shared" si="7"/>
        <v>14.466081746201581</v>
      </c>
      <c r="M20" s="5">
        <f t="shared" si="7"/>
        <v>14.577103801794108</v>
      </c>
      <c r="N20" s="5">
        <f t="shared" si="7"/>
        <v>14.4997843898232</v>
      </c>
      <c r="O20" s="5">
        <f t="shared" si="7"/>
        <v>14.61290322580645</v>
      </c>
      <c r="P20" s="5">
        <f t="shared" si="7"/>
        <v>14.333441103567198</v>
      </c>
      <c r="Q20" s="2" t="s">
        <v>4</v>
      </c>
      <c r="R20" s="5">
        <f t="shared" si="4"/>
        <v>14.44797605484302</v>
      </c>
      <c r="S20" s="5">
        <f t="shared" si="5"/>
        <v>0.13701440966876946</v>
      </c>
      <c r="T20" s="5"/>
      <c r="U20" s="5"/>
    </row>
    <row r="21" spans="1:21" s="2" customFormat="1" ht="13.5" x14ac:dyDescent="0.15">
      <c r="A21" s="2" t="s">
        <v>5</v>
      </c>
      <c r="B21" s="5">
        <f t="shared" ref="B21:P21" si="8">100/B15*B9</f>
        <v>1.3943587014369345</v>
      </c>
      <c r="C21" s="5">
        <f t="shared" si="8"/>
        <v>1.6285624804259315</v>
      </c>
      <c r="D21" s="5">
        <f t="shared" si="8"/>
        <v>1.5010185483006324</v>
      </c>
      <c r="E21" s="5">
        <f t="shared" si="8"/>
        <v>1.5891764200579834</v>
      </c>
      <c r="F21" s="5">
        <f t="shared" si="8"/>
        <v>1.4669399201812103</v>
      </c>
      <c r="G21" s="5">
        <f t="shared" si="8"/>
        <v>1.4735718099305926</v>
      </c>
      <c r="H21" s="5">
        <f t="shared" si="8"/>
        <v>1.6740834922653105</v>
      </c>
      <c r="I21" s="5">
        <f t="shared" si="8"/>
        <v>1.5183917878528654</v>
      </c>
      <c r="J21" s="5">
        <f t="shared" si="8"/>
        <v>1.5159546273719915</v>
      </c>
      <c r="K21" s="5">
        <f t="shared" si="8"/>
        <v>1.7029024311877472</v>
      </c>
      <c r="L21" s="5">
        <f t="shared" si="8"/>
        <v>1.5835651615664454</v>
      </c>
      <c r="M21" s="5">
        <f t="shared" si="8"/>
        <v>1.4844083724903889</v>
      </c>
      <c r="N21" s="5">
        <f t="shared" si="8"/>
        <v>1.3152220784821043</v>
      </c>
      <c r="O21" s="5">
        <f t="shared" si="8"/>
        <v>1.6129032258064515</v>
      </c>
      <c r="P21" s="5">
        <f t="shared" si="8"/>
        <v>1.5518913676042678</v>
      </c>
      <c r="Q21" s="2" t="s">
        <v>5</v>
      </c>
      <c r="R21" s="5">
        <f t="shared" si="4"/>
        <v>1.5341966949973904</v>
      </c>
      <c r="S21" s="5">
        <f t="shared" si="5"/>
        <v>0.10308398454976599</v>
      </c>
      <c r="T21" s="5"/>
      <c r="U21" s="5"/>
    </row>
    <row r="22" spans="1:21" s="2" customFormat="1" ht="13.5" x14ac:dyDescent="0.15">
      <c r="A22" s="2" t="s">
        <v>7</v>
      </c>
      <c r="B22" s="5">
        <f t="shared" ref="B22:P22" si="9">100/B15*B10</f>
        <v>9.579563597658329E-2</v>
      </c>
      <c r="C22" s="5">
        <f t="shared" si="9"/>
        <v>0</v>
      </c>
      <c r="D22" s="5">
        <f t="shared" si="9"/>
        <v>0</v>
      </c>
      <c r="E22" s="5">
        <f t="shared" si="9"/>
        <v>9.6639106625147631E-2</v>
      </c>
      <c r="F22" s="5">
        <f t="shared" si="9"/>
        <v>0</v>
      </c>
      <c r="G22" s="5">
        <f t="shared" si="9"/>
        <v>8.5424452749599575E-2</v>
      </c>
      <c r="H22" s="5">
        <f t="shared" si="9"/>
        <v>9.5359186268277177E-2</v>
      </c>
      <c r="I22" s="5">
        <f t="shared" si="9"/>
        <v>4.2771599657827196E-2</v>
      </c>
      <c r="J22" s="5">
        <f t="shared" si="9"/>
        <v>0</v>
      </c>
      <c r="K22" s="5">
        <f t="shared" si="9"/>
        <v>0.11781086001927811</v>
      </c>
      <c r="L22" s="5">
        <f t="shared" si="9"/>
        <v>7.4898352236250812E-2</v>
      </c>
      <c r="M22" s="5">
        <f t="shared" si="9"/>
        <v>5.3395984621956438E-2</v>
      </c>
      <c r="N22" s="5">
        <f t="shared" si="9"/>
        <v>1.078050884001725E-2</v>
      </c>
      <c r="O22" s="5">
        <f t="shared" si="9"/>
        <v>1.075268817204301E-2</v>
      </c>
      <c r="P22" s="5">
        <f t="shared" si="9"/>
        <v>0.10777023386140749</v>
      </c>
      <c r="Q22" s="2" t="s">
        <v>7</v>
      </c>
      <c r="R22" s="5">
        <f t="shared" si="4"/>
        <v>5.2759907268559197E-2</v>
      </c>
      <c r="S22" s="5">
        <f t="shared" si="5"/>
        <v>4.5644966009031694E-2</v>
      </c>
      <c r="T22" s="5"/>
      <c r="U22" s="5"/>
    </row>
    <row r="23" spans="1:21" s="2" customFormat="1" ht="13.5" x14ac:dyDescent="0.15">
      <c r="A23" s="2" t="s">
        <v>8</v>
      </c>
      <c r="B23" s="5">
        <f t="shared" ref="B23:P23" si="10">100/B15*B11</f>
        <v>0.44704630122405536</v>
      </c>
      <c r="C23" s="5">
        <f t="shared" si="10"/>
        <v>0.50109614782336354</v>
      </c>
      <c r="D23" s="5">
        <f t="shared" si="10"/>
        <v>0.45030556449018971</v>
      </c>
      <c r="E23" s="5">
        <f t="shared" si="10"/>
        <v>0.44024481907011698</v>
      </c>
      <c r="F23" s="5">
        <f t="shared" si="10"/>
        <v>0.47459820947039155</v>
      </c>
      <c r="G23" s="5">
        <f t="shared" si="10"/>
        <v>0.44847837693539777</v>
      </c>
      <c r="H23" s="5">
        <f t="shared" si="10"/>
        <v>0.41322314049586778</v>
      </c>
      <c r="I23" s="5">
        <f t="shared" si="10"/>
        <v>0.58810949529512402</v>
      </c>
      <c r="J23" s="5">
        <f t="shared" si="10"/>
        <v>0.48764974027350783</v>
      </c>
      <c r="K23" s="5">
        <f t="shared" si="10"/>
        <v>0.52479383099496613</v>
      </c>
      <c r="L23" s="5">
        <f t="shared" si="10"/>
        <v>0.4386903488123261</v>
      </c>
      <c r="M23" s="5">
        <f t="shared" si="10"/>
        <v>0.46988466467321666</v>
      </c>
      <c r="N23" s="5">
        <f t="shared" si="10"/>
        <v>0.44200086244070719</v>
      </c>
      <c r="O23" s="5">
        <f t="shared" si="10"/>
        <v>0.56989247311827951</v>
      </c>
      <c r="P23" s="5">
        <f t="shared" si="10"/>
        <v>0.52807414592089674</v>
      </c>
      <c r="Q23" s="2" t="s">
        <v>8</v>
      </c>
      <c r="R23" s="5">
        <f t="shared" si="4"/>
        <v>0.48160587473589372</v>
      </c>
      <c r="S23" s="5">
        <f t="shared" si="5"/>
        <v>5.129304945801362E-2</v>
      </c>
      <c r="T23" s="5"/>
      <c r="U23" s="5"/>
    </row>
    <row r="24" spans="1:21" s="2" customFormat="1" ht="13.5" x14ac:dyDescent="0.15">
      <c r="A24" s="2" t="s">
        <v>9</v>
      </c>
      <c r="B24" s="5">
        <f t="shared" ref="B24:P24" si="11">100/B15*B12</f>
        <v>1.8520489622139436</v>
      </c>
      <c r="C24" s="5">
        <f t="shared" si="11"/>
        <v>1.9417475728155338</v>
      </c>
      <c r="D24" s="5">
        <f t="shared" si="11"/>
        <v>1.9834887959686931</v>
      </c>
      <c r="E24" s="5">
        <f t="shared" si="11"/>
        <v>2.0186835606141948</v>
      </c>
      <c r="F24" s="5">
        <f t="shared" si="11"/>
        <v>1.9954697443641465</v>
      </c>
      <c r="G24" s="5">
        <f t="shared" si="11"/>
        <v>1.8900160170848908</v>
      </c>
      <c r="H24" s="5">
        <f t="shared" si="11"/>
        <v>1.9601610510701422</v>
      </c>
      <c r="I24" s="5">
        <f t="shared" si="11"/>
        <v>2.2348160821214709</v>
      </c>
      <c r="J24" s="5">
        <f t="shared" si="11"/>
        <v>1.9505989610940313</v>
      </c>
      <c r="K24" s="5">
        <f t="shared" si="11"/>
        <v>2.1848559494484303</v>
      </c>
      <c r="L24" s="5">
        <f t="shared" si="11"/>
        <v>1.9152578643269846</v>
      </c>
      <c r="M24" s="5">
        <f t="shared" si="11"/>
        <v>2.1358393848782575</v>
      </c>
      <c r="N24" s="5">
        <f t="shared" si="11"/>
        <v>1.8003449762828805</v>
      </c>
      <c r="O24" s="5">
        <f t="shared" si="11"/>
        <v>2.043010752688172</v>
      </c>
      <c r="P24" s="5">
        <f t="shared" si="11"/>
        <v>2.1554046772281499</v>
      </c>
      <c r="Q24" s="2" t="s">
        <v>9</v>
      </c>
      <c r="R24" s="5">
        <f t="shared" si="4"/>
        <v>2.0041162901466616</v>
      </c>
      <c r="S24" s="5">
        <f t="shared" si="5"/>
        <v>0.12609564007741084</v>
      </c>
      <c r="T24" s="5"/>
      <c r="U24" s="5"/>
    </row>
    <row r="25" spans="1:21" s="2" customFormat="1" ht="16.5" x14ac:dyDescent="0.25">
      <c r="A25" s="2" t="s">
        <v>11</v>
      </c>
      <c r="B25" s="5">
        <f t="shared" ref="B25:P25" si="12">100/B15*B13</f>
        <v>4.1724321447578498</v>
      </c>
      <c r="C25" s="5">
        <f t="shared" si="12"/>
        <v>4.3323937780561641</v>
      </c>
      <c r="D25" s="5">
        <f t="shared" si="12"/>
        <v>4.3207891068939634</v>
      </c>
      <c r="E25" s="5">
        <f t="shared" si="12"/>
        <v>4.091055513797917</v>
      </c>
      <c r="F25" s="5">
        <f t="shared" si="12"/>
        <v>4.1527343328659265</v>
      </c>
      <c r="G25" s="5">
        <f t="shared" si="12"/>
        <v>4.143085958355579</v>
      </c>
      <c r="H25" s="5">
        <f t="shared" si="12"/>
        <v>4.2169951260860348</v>
      </c>
      <c r="I25" s="5">
        <f t="shared" si="12"/>
        <v>4.2664670658682633</v>
      </c>
      <c r="J25" s="5">
        <f t="shared" si="12"/>
        <v>4.1344217110145225</v>
      </c>
      <c r="K25" s="5">
        <f t="shared" si="12"/>
        <v>4.2304808825104416</v>
      </c>
      <c r="L25" s="5">
        <f t="shared" si="12"/>
        <v>4.2585063128611171</v>
      </c>
      <c r="M25" s="5">
        <f t="shared" si="12"/>
        <v>4.2609995728321239</v>
      </c>
      <c r="N25" s="5">
        <f t="shared" si="12"/>
        <v>4.1289348857266068</v>
      </c>
      <c r="O25" s="5">
        <f t="shared" si="12"/>
        <v>4.182795698924731</v>
      </c>
      <c r="P25" s="5">
        <f t="shared" si="12"/>
        <v>4.2138161439810329</v>
      </c>
      <c r="Q25" s="2" t="s">
        <v>11</v>
      </c>
      <c r="R25" s="5">
        <f t="shared" si="4"/>
        <v>4.2070605489688182</v>
      </c>
      <c r="S25" s="5">
        <f t="shared" si="5"/>
        <v>7.1758449888802228E-2</v>
      </c>
      <c r="T25" s="5"/>
      <c r="U25" s="5"/>
    </row>
    <row r="26" spans="1:21" s="2" customFormat="1" ht="16.5" x14ac:dyDescent="0.25">
      <c r="A26" s="2" t="s">
        <v>12</v>
      </c>
      <c r="B26" s="5">
        <f t="shared" ref="B26:P26" si="13">100/B15*B14</f>
        <v>2.9058009579563597</v>
      </c>
      <c r="C26" s="5">
        <f t="shared" si="13"/>
        <v>2.7351498068691926</v>
      </c>
      <c r="D26" s="5">
        <f t="shared" si="13"/>
        <v>2.6160608984668166</v>
      </c>
      <c r="E26" s="5">
        <f t="shared" si="13"/>
        <v>2.7703210565875658</v>
      </c>
      <c r="F26" s="5">
        <f t="shared" si="13"/>
        <v>2.7289397044547514</v>
      </c>
      <c r="G26" s="5">
        <f t="shared" si="13"/>
        <v>2.8083288841430858</v>
      </c>
      <c r="H26" s="5">
        <f t="shared" si="13"/>
        <v>2.8183937274846369</v>
      </c>
      <c r="I26" s="5">
        <f t="shared" si="13"/>
        <v>2.7159965782720272</v>
      </c>
      <c r="J26" s="5">
        <f t="shared" si="13"/>
        <v>2.8410897911586979</v>
      </c>
      <c r="K26" s="5">
        <f t="shared" si="13"/>
        <v>2.7310699368105378</v>
      </c>
      <c r="L26" s="5">
        <f t="shared" si="13"/>
        <v>2.7391397389257435</v>
      </c>
      <c r="M26" s="5">
        <f t="shared" si="13"/>
        <v>2.7552328064929523</v>
      </c>
      <c r="N26" s="5">
        <f t="shared" si="13"/>
        <v>2.8568348426045707</v>
      </c>
      <c r="O26" s="5">
        <f t="shared" si="13"/>
        <v>2.6559139784946235</v>
      </c>
      <c r="P26" s="5">
        <f t="shared" si="13"/>
        <v>2.5757085892876392</v>
      </c>
      <c r="Q26" s="2" t="s">
        <v>12</v>
      </c>
      <c r="R26" s="5">
        <f t="shared" si="4"/>
        <v>2.7502654198672802</v>
      </c>
      <c r="S26" s="5">
        <f t="shared" si="5"/>
        <v>8.9430799851230591E-2</v>
      </c>
      <c r="T26" s="5"/>
      <c r="U26" s="5"/>
    </row>
    <row r="27" spans="1:21" s="2" customFormat="1" ht="13.5" x14ac:dyDescent="0.15">
      <c r="A27" s="3" t="s">
        <v>13</v>
      </c>
      <c r="B27" s="6">
        <f t="shared" ref="B27:P27" si="14">100/B15*B15</f>
        <v>100</v>
      </c>
      <c r="C27" s="6">
        <f t="shared" si="14"/>
        <v>100.00000000000001</v>
      </c>
      <c r="D27" s="6">
        <f t="shared" si="14"/>
        <v>99.999999999999986</v>
      </c>
      <c r="E27" s="6">
        <f t="shared" si="14"/>
        <v>99.999999999999986</v>
      </c>
      <c r="F27" s="6">
        <f t="shared" si="14"/>
        <v>100</v>
      </c>
      <c r="G27" s="6">
        <f t="shared" si="14"/>
        <v>100</v>
      </c>
      <c r="H27" s="6">
        <f t="shared" si="14"/>
        <v>100</v>
      </c>
      <c r="I27" s="6">
        <f t="shared" si="14"/>
        <v>100</v>
      </c>
      <c r="J27" s="6">
        <f t="shared" si="14"/>
        <v>100</v>
      </c>
      <c r="K27" s="6">
        <f t="shared" si="14"/>
        <v>99.999999999999986</v>
      </c>
      <c r="L27" s="6">
        <f t="shared" si="14"/>
        <v>100</v>
      </c>
      <c r="M27" s="6">
        <f t="shared" si="14"/>
        <v>100</v>
      </c>
      <c r="N27" s="6">
        <f t="shared" si="14"/>
        <v>100</v>
      </c>
      <c r="O27" s="6">
        <f t="shared" si="14"/>
        <v>100.00000000000001</v>
      </c>
      <c r="P27" s="6">
        <f t="shared" si="14"/>
        <v>100</v>
      </c>
      <c r="Q27" s="6"/>
      <c r="R27" s="6">
        <f>SUM(R18:R26)</f>
        <v>100</v>
      </c>
      <c r="S27" s="3"/>
      <c r="T27" s="5"/>
    </row>
    <row r="30" spans="1:21" s="2" customFormat="1" x14ac:dyDescent="0.15">
      <c r="A30" s="57" t="s">
        <v>120</v>
      </c>
    </row>
    <row r="31" spans="1:21" s="2" customFormat="1" x14ac:dyDescent="0.15">
      <c r="A31" s="2" t="s">
        <v>64</v>
      </c>
      <c r="B31" s="1"/>
      <c r="I31" s="2" t="s">
        <v>0</v>
      </c>
    </row>
    <row r="32" spans="1:21" s="2" customFormat="1" ht="15" x14ac:dyDescent="0.2">
      <c r="A32" s="15" t="s">
        <v>57</v>
      </c>
      <c r="B32" s="1"/>
    </row>
    <row r="33" spans="1:16" s="2" customFormat="1" ht="15" x14ac:dyDescent="0.2">
      <c r="A33" s="15" t="s">
        <v>59</v>
      </c>
      <c r="B33" s="1"/>
    </row>
    <row r="34" spans="1:16" s="2" customFormat="1" ht="13.5" x14ac:dyDescent="0.15">
      <c r="A34" s="3" t="s">
        <v>1</v>
      </c>
      <c r="B34" s="3">
        <v>1</v>
      </c>
      <c r="C34" s="3">
        <v>2</v>
      </c>
      <c r="D34" s="3">
        <v>3</v>
      </c>
      <c r="E34" s="3">
        <v>4</v>
      </c>
      <c r="F34" s="3">
        <v>5</v>
      </c>
      <c r="G34" s="3">
        <v>6</v>
      </c>
      <c r="H34" s="3">
        <v>7</v>
      </c>
      <c r="I34" s="3">
        <v>8</v>
      </c>
      <c r="J34" s="3">
        <v>9</v>
      </c>
      <c r="K34" s="3">
        <v>10</v>
      </c>
      <c r="L34" s="3"/>
      <c r="M34" s="7" t="s">
        <v>56</v>
      </c>
      <c r="N34" s="7" t="s">
        <v>36</v>
      </c>
    </row>
    <row r="35" spans="1:16" s="2" customFormat="1" ht="16.5" x14ac:dyDescent="0.25">
      <c r="A35" s="2" t="s">
        <v>2</v>
      </c>
      <c r="B35" s="5">
        <v>69.459999999999994</v>
      </c>
      <c r="C35" s="5">
        <v>70.34</v>
      </c>
      <c r="D35" s="5">
        <v>68.67</v>
      </c>
      <c r="E35" s="5">
        <v>68.63</v>
      </c>
      <c r="F35" s="5">
        <v>72.83</v>
      </c>
      <c r="G35" s="5">
        <v>73.319999999999993</v>
      </c>
      <c r="H35" s="5">
        <v>68.2</v>
      </c>
      <c r="I35" s="5">
        <v>73.400000000000006</v>
      </c>
      <c r="J35" s="5">
        <v>71.900000000000006</v>
      </c>
      <c r="K35" s="5">
        <v>73.89</v>
      </c>
      <c r="L35" s="2" t="s">
        <v>2</v>
      </c>
      <c r="M35" s="9">
        <f t="shared" ref="M35:M44" si="15">AVERAGE(B35:K35)</f>
        <v>71.063999999999993</v>
      </c>
      <c r="N35" s="9">
        <f t="shared" ref="N35:N43" si="16">STDEV(B35:K35)</f>
        <v>2.2436438616183674</v>
      </c>
    </row>
    <row r="36" spans="1:16" s="2" customFormat="1" ht="16.5" x14ac:dyDescent="0.25">
      <c r="A36" s="2" t="s">
        <v>3</v>
      </c>
      <c r="B36" s="5">
        <v>0.17</v>
      </c>
      <c r="C36" s="5">
        <v>0.27</v>
      </c>
      <c r="D36" s="5">
        <v>0.25</v>
      </c>
      <c r="E36" s="5">
        <v>0.2</v>
      </c>
      <c r="F36" s="5">
        <v>7.0000000000000007E-2</v>
      </c>
      <c r="G36" s="5">
        <v>0.1</v>
      </c>
      <c r="H36" s="5">
        <v>0.28999999999999998</v>
      </c>
      <c r="I36" s="5">
        <v>0.18</v>
      </c>
      <c r="J36" s="5">
        <v>0.25</v>
      </c>
      <c r="K36" s="5">
        <v>0.27</v>
      </c>
      <c r="L36" s="2" t="s">
        <v>3</v>
      </c>
      <c r="M36" s="9">
        <f t="shared" si="15"/>
        <v>0.20500000000000002</v>
      </c>
      <c r="N36" s="9">
        <f t="shared" si="16"/>
        <v>7.5166481891864464E-2</v>
      </c>
    </row>
    <row r="37" spans="1:16" s="2" customFormat="1" ht="16.5" x14ac:dyDescent="0.25">
      <c r="A37" s="2" t="s">
        <v>4</v>
      </c>
      <c r="B37" s="5">
        <v>13.51</v>
      </c>
      <c r="C37" s="5">
        <v>12.87</v>
      </c>
      <c r="D37" s="5">
        <v>13.55</v>
      </c>
      <c r="E37" s="5">
        <v>13.12</v>
      </c>
      <c r="F37" s="5">
        <v>11.21</v>
      </c>
      <c r="G37" s="5">
        <v>11.41</v>
      </c>
      <c r="H37" s="5">
        <v>13.38</v>
      </c>
      <c r="I37" s="5">
        <v>11.51</v>
      </c>
      <c r="J37" s="5">
        <v>10.97</v>
      </c>
      <c r="K37" s="5">
        <v>11.6</v>
      </c>
      <c r="L37" s="2" t="s">
        <v>4</v>
      </c>
      <c r="M37" s="9">
        <f t="shared" si="15"/>
        <v>12.312999999999999</v>
      </c>
      <c r="N37" s="9">
        <f t="shared" si="16"/>
        <v>1.0568196524373388</v>
      </c>
    </row>
    <row r="38" spans="1:16" s="2" customFormat="1" ht="13.5" x14ac:dyDescent="0.15">
      <c r="A38" s="2" t="s">
        <v>5</v>
      </c>
      <c r="B38" s="5">
        <v>1.46</v>
      </c>
      <c r="C38" s="5">
        <v>1.26</v>
      </c>
      <c r="D38" s="5">
        <v>1.61</v>
      </c>
      <c r="E38" s="5">
        <v>1.3</v>
      </c>
      <c r="F38" s="5">
        <v>1.29</v>
      </c>
      <c r="G38" s="5">
        <v>1.03</v>
      </c>
      <c r="H38" s="5">
        <v>1.55</v>
      </c>
      <c r="I38" s="5">
        <v>1.17</v>
      </c>
      <c r="J38" s="5">
        <v>1.01</v>
      </c>
      <c r="K38" s="5">
        <v>0.87</v>
      </c>
      <c r="L38" s="2" t="s">
        <v>5</v>
      </c>
      <c r="M38" s="9">
        <f t="shared" si="15"/>
        <v>1.2549999999999999</v>
      </c>
      <c r="N38" s="9">
        <f t="shared" si="16"/>
        <v>0.241396400599144</v>
      </c>
    </row>
    <row r="39" spans="1:16" s="2" customFormat="1" ht="13.5" x14ac:dyDescent="0.15">
      <c r="A39" s="2" t="s">
        <v>7</v>
      </c>
      <c r="B39" s="5">
        <v>0.05</v>
      </c>
      <c r="C39" s="5">
        <v>0</v>
      </c>
      <c r="D39" s="5">
        <v>0.14000000000000001</v>
      </c>
      <c r="E39" s="5">
        <v>0.11</v>
      </c>
      <c r="F39" s="5">
        <v>0.08</v>
      </c>
      <c r="G39" s="5">
        <v>0.05</v>
      </c>
      <c r="H39" s="5">
        <v>0.17</v>
      </c>
      <c r="I39" s="5">
        <v>0.17</v>
      </c>
      <c r="J39" s="5">
        <v>0.13</v>
      </c>
      <c r="K39" s="5">
        <v>0.01</v>
      </c>
      <c r="L39" s="2" t="s">
        <v>7</v>
      </c>
      <c r="M39" s="9">
        <f t="shared" si="15"/>
        <v>9.0999999999999998E-2</v>
      </c>
      <c r="N39" s="9">
        <f t="shared" si="16"/>
        <v>6.2441083341730146E-2</v>
      </c>
    </row>
    <row r="40" spans="1:16" s="2" customFormat="1" ht="13.5" x14ac:dyDescent="0.15">
      <c r="A40" s="2" t="s">
        <v>8</v>
      </c>
      <c r="B40" s="5">
        <v>0.45</v>
      </c>
      <c r="C40" s="5">
        <v>0.28999999999999998</v>
      </c>
      <c r="D40" s="5">
        <v>0.46</v>
      </c>
      <c r="E40" s="5">
        <v>0.4</v>
      </c>
      <c r="F40" s="5">
        <v>0.17</v>
      </c>
      <c r="G40" s="5">
        <v>0.09</v>
      </c>
      <c r="H40" s="5">
        <v>0.45</v>
      </c>
      <c r="I40" s="5">
        <v>0.13</v>
      </c>
      <c r="J40" s="5">
        <v>0.13</v>
      </c>
      <c r="K40" s="5">
        <v>0.12</v>
      </c>
      <c r="L40" s="2" t="s">
        <v>8</v>
      </c>
      <c r="M40" s="9">
        <f t="shared" si="15"/>
        <v>0.26900000000000002</v>
      </c>
      <c r="N40" s="9">
        <f t="shared" si="16"/>
        <v>0.15715880149991254</v>
      </c>
    </row>
    <row r="41" spans="1:16" s="2" customFormat="1" ht="13.5" x14ac:dyDescent="0.15">
      <c r="A41" s="2" t="s">
        <v>9</v>
      </c>
      <c r="B41" s="5">
        <v>1.96</v>
      </c>
      <c r="C41" s="5">
        <v>1.59</v>
      </c>
      <c r="D41" s="5">
        <v>1.99</v>
      </c>
      <c r="E41" s="5">
        <v>1.73</v>
      </c>
      <c r="F41" s="5">
        <v>1.17</v>
      </c>
      <c r="G41" s="5">
        <v>1.1100000000000001</v>
      </c>
      <c r="H41" s="5">
        <v>1.97</v>
      </c>
      <c r="I41" s="5">
        <v>1.1200000000000001</v>
      </c>
      <c r="J41" s="5">
        <v>0.94</v>
      </c>
      <c r="K41" s="5">
        <v>1.07</v>
      </c>
      <c r="L41" s="2" t="s">
        <v>9</v>
      </c>
      <c r="M41" s="9">
        <f t="shared" si="15"/>
        <v>1.4650000000000001</v>
      </c>
      <c r="N41" s="9">
        <f t="shared" si="16"/>
        <v>0.42495097756486389</v>
      </c>
    </row>
    <row r="42" spans="1:16" s="2" customFormat="1" ht="16.5" x14ac:dyDescent="0.25">
      <c r="A42" s="2" t="s">
        <v>11</v>
      </c>
      <c r="B42" s="5">
        <v>3.54</v>
      </c>
      <c r="C42" s="5">
        <v>3.34</v>
      </c>
      <c r="D42" s="5">
        <v>4.0199999999999996</v>
      </c>
      <c r="E42" s="5">
        <v>3.66</v>
      </c>
      <c r="F42" s="5">
        <v>3.18</v>
      </c>
      <c r="G42" s="5">
        <v>3.27</v>
      </c>
      <c r="H42" s="5">
        <v>3.97</v>
      </c>
      <c r="I42" s="5">
        <v>3.26</v>
      </c>
      <c r="J42" s="5">
        <v>3.29</v>
      </c>
      <c r="K42" s="5">
        <v>2.74</v>
      </c>
      <c r="L42" s="2" t="s">
        <v>11</v>
      </c>
      <c r="M42" s="9">
        <f t="shared" si="15"/>
        <v>3.4269999999999996</v>
      </c>
      <c r="N42" s="9">
        <f t="shared" si="16"/>
        <v>0.38375484072227872</v>
      </c>
    </row>
    <row r="43" spans="1:16" s="2" customFormat="1" ht="16.5" x14ac:dyDescent="0.25">
      <c r="A43" s="2" t="s">
        <v>12</v>
      </c>
      <c r="B43" s="5">
        <v>2.59</v>
      </c>
      <c r="C43" s="5">
        <v>3.49</v>
      </c>
      <c r="D43" s="5">
        <v>2.4</v>
      </c>
      <c r="E43" s="5">
        <v>2.48</v>
      </c>
      <c r="F43" s="5">
        <v>3.17</v>
      </c>
      <c r="G43" s="5">
        <v>3.11</v>
      </c>
      <c r="H43" s="5">
        <v>2.46</v>
      </c>
      <c r="I43" s="5">
        <v>3.45</v>
      </c>
      <c r="J43" s="5">
        <v>2.98</v>
      </c>
      <c r="K43" s="5">
        <v>4.3099999999999996</v>
      </c>
      <c r="L43" s="2" t="s">
        <v>12</v>
      </c>
      <c r="M43" s="9">
        <f t="shared" si="15"/>
        <v>3.044</v>
      </c>
      <c r="N43" s="9">
        <f t="shared" si="16"/>
        <v>0.60284879253977597</v>
      </c>
    </row>
    <row r="44" spans="1:16" s="2" customFormat="1" ht="13.5" x14ac:dyDescent="0.15">
      <c r="A44" s="3" t="s">
        <v>13</v>
      </c>
      <c r="B44" s="6">
        <f t="shared" ref="B44:K44" si="17">SUM(B35:B43)</f>
        <v>93.19</v>
      </c>
      <c r="C44" s="6">
        <f t="shared" si="17"/>
        <v>93.450000000000017</v>
      </c>
      <c r="D44" s="6">
        <f t="shared" si="17"/>
        <v>93.089999999999989</v>
      </c>
      <c r="E44" s="6">
        <f t="shared" si="17"/>
        <v>91.63000000000001</v>
      </c>
      <c r="F44" s="6">
        <f t="shared" si="17"/>
        <v>93.17</v>
      </c>
      <c r="G44" s="6">
        <f t="shared" si="17"/>
        <v>93.489999999999981</v>
      </c>
      <c r="H44" s="6">
        <f t="shared" si="17"/>
        <v>92.44</v>
      </c>
      <c r="I44" s="6">
        <f t="shared" si="17"/>
        <v>94.390000000000029</v>
      </c>
      <c r="J44" s="6">
        <f t="shared" si="17"/>
        <v>91.600000000000009</v>
      </c>
      <c r="K44" s="6">
        <f t="shared" si="17"/>
        <v>94.88</v>
      </c>
      <c r="L44" s="6"/>
      <c r="M44" s="8">
        <f t="shared" si="15"/>
        <v>93.13300000000001</v>
      </c>
      <c r="N44" s="8" t="s">
        <v>14</v>
      </c>
    </row>
    <row r="45" spans="1:16" s="2" customFormat="1" ht="13.5" x14ac:dyDescent="0.15"/>
    <row r="46" spans="1:16" s="2" customFormat="1" ht="13.5" x14ac:dyDescent="0.15">
      <c r="A46" s="3" t="s">
        <v>1</v>
      </c>
      <c r="B46" s="3" t="s">
        <v>14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7" t="s">
        <v>56</v>
      </c>
      <c r="N46" s="7" t="s">
        <v>36</v>
      </c>
      <c r="O46" s="10"/>
      <c r="P46" s="10"/>
    </row>
    <row r="47" spans="1:16" s="2" customFormat="1" ht="16.5" x14ac:dyDescent="0.25">
      <c r="A47" s="2" t="s">
        <v>2</v>
      </c>
      <c r="B47" s="5">
        <f t="shared" ref="B47:K47" si="18">100/B44*B35</f>
        <v>74.535894409271364</v>
      </c>
      <c r="C47" s="5">
        <f t="shared" si="18"/>
        <v>75.270197966827169</v>
      </c>
      <c r="D47" s="5">
        <f t="shared" si="18"/>
        <v>73.767321946503401</v>
      </c>
      <c r="E47" s="5">
        <f t="shared" si="18"/>
        <v>74.899050529302613</v>
      </c>
      <c r="F47" s="5">
        <f t="shared" si="18"/>
        <v>78.168938499517012</v>
      </c>
      <c r="G47" s="5">
        <f t="shared" si="18"/>
        <v>78.425500053481656</v>
      </c>
      <c r="H47" s="5">
        <f t="shared" si="18"/>
        <v>73.777585460839461</v>
      </c>
      <c r="I47" s="5">
        <f t="shared" si="18"/>
        <v>77.762474838436248</v>
      </c>
      <c r="J47" s="5">
        <f t="shared" si="18"/>
        <v>78.493449781659393</v>
      </c>
      <c r="K47" s="5">
        <f t="shared" si="18"/>
        <v>77.877318718381105</v>
      </c>
      <c r="L47" s="2" t="s">
        <v>2</v>
      </c>
      <c r="M47" s="5">
        <f t="shared" ref="M47:M55" si="19">AVERAGE(B47:K47)</f>
        <v>76.297773220421931</v>
      </c>
      <c r="N47" s="5">
        <f t="shared" ref="N47:N55" si="20">STDEV(B47:K47)</f>
        <v>2.0099992912153732</v>
      </c>
      <c r="O47" s="5"/>
      <c r="P47" s="5"/>
    </row>
    <row r="48" spans="1:16" s="2" customFormat="1" ht="16.5" x14ac:dyDescent="0.25">
      <c r="A48" s="2" t="s">
        <v>3</v>
      </c>
      <c r="B48" s="5">
        <f t="shared" ref="B48:K48" si="21">100/B44*B36</f>
        <v>0.18242300676038201</v>
      </c>
      <c r="C48" s="5">
        <f t="shared" si="21"/>
        <v>0.28892455858747995</v>
      </c>
      <c r="D48" s="5">
        <f t="shared" si="21"/>
        <v>0.2685573101299818</v>
      </c>
      <c r="E48" s="5">
        <f t="shared" si="21"/>
        <v>0.21826912583215102</v>
      </c>
      <c r="F48" s="5">
        <f t="shared" si="21"/>
        <v>7.5131480090157785E-2</v>
      </c>
      <c r="G48" s="5">
        <f t="shared" si="21"/>
        <v>0.10696331158412667</v>
      </c>
      <c r="H48" s="5">
        <f t="shared" si="21"/>
        <v>0.31371700562527038</v>
      </c>
      <c r="I48" s="5">
        <f t="shared" si="21"/>
        <v>0.19069816717872648</v>
      </c>
      <c r="J48" s="5">
        <f t="shared" si="21"/>
        <v>0.27292576419213971</v>
      </c>
      <c r="K48" s="5">
        <f t="shared" si="21"/>
        <v>0.2845699831365936</v>
      </c>
      <c r="L48" s="2" t="s">
        <v>3</v>
      </c>
      <c r="M48" s="5">
        <f t="shared" si="19"/>
        <v>0.2202179713117009</v>
      </c>
      <c r="N48" s="5">
        <f t="shared" si="20"/>
        <v>8.089707668901594E-2</v>
      </c>
      <c r="O48" s="5"/>
      <c r="P48" s="5"/>
    </row>
    <row r="49" spans="1:16" s="2" customFormat="1" ht="16.5" x14ac:dyDescent="0.25">
      <c r="A49" s="2" t="s">
        <v>4</v>
      </c>
      <c r="B49" s="5">
        <f t="shared" ref="B49:K49" si="22">100/B44*B37</f>
        <v>14.497263654898592</v>
      </c>
      <c r="C49" s="5">
        <f t="shared" si="22"/>
        <v>13.772070626003208</v>
      </c>
      <c r="D49" s="5">
        <f t="shared" si="22"/>
        <v>14.555806209045015</v>
      </c>
      <c r="E49" s="5">
        <f t="shared" si="22"/>
        <v>14.318454654589106</v>
      </c>
      <c r="F49" s="5">
        <f t="shared" si="22"/>
        <v>12.031769883009554</v>
      </c>
      <c r="G49" s="5">
        <f t="shared" si="22"/>
        <v>12.204513851748853</v>
      </c>
      <c r="H49" s="5">
        <f t="shared" si="22"/>
        <v>14.474253569883167</v>
      </c>
      <c r="I49" s="5">
        <f t="shared" si="22"/>
        <v>12.194088356817455</v>
      </c>
      <c r="J49" s="5">
        <f t="shared" si="22"/>
        <v>11.975982532751091</v>
      </c>
      <c r="K49" s="5">
        <f t="shared" si="22"/>
        <v>12.225969645868464</v>
      </c>
      <c r="L49" s="2" t="s">
        <v>4</v>
      </c>
      <c r="M49" s="5">
        <f t="shared" si="19"/>
        <v>13.225017298461452</v>
      </c>
      <c r="N49" s="5">
        <f t="shared" si="20"/>
        <v>1.1799877114635169</v>
      </c>
      <c r="O49" s="5"/>
      <c r="P49" s="5"/>
    </row>
    <row r="50" spans="1:16" s="2" customFormat="1" ht="13.5" x14ac:dyDescent="0.15">
      <c r="A50" s="2" t="s">
        <v>5</v>
      </c>
      <c r="B50" s="5">
        <f t="shared" ref="B50:K50" si="23">100/B44*B38</f>
        <v>1.5666917051185749</v>
      </c>
      <c r="C50" s="5">
        <f t="shared" si="23"/>
        <v>1.348314606741573</v>
      </c>
      <c r="D50" s="5">
        <f t="shared" si="23"/>
        <v>1.7295090772370829</v>
      </c>
      <c r="E50" s="5">
        <f t="shared" si="23"/>
        <v>1.4187493179089816</v>
      </c>
      <c r="F50" s="5">
        <f t="shared" si="23"/>
        <v>1.3845658473757647</v>
      </c>
      <c r="G50" s="5">
        <f t="shared" si="23"/>
        <v>1.1017221093165046</v>
      </c>
      <c r="H50" s="5">
        <f t="shared" si="23"/>
        <v>1.6767633059281697</v>
      </c>
      <c r="I50" s="5">
        <f t="shared" si="23"/>
        <v>1.239538086661722</v>
      </c>
      <c r="J50" s="5">
        <f t="shared" si="23"/>
        <v>1.1026200873362444</v>
      </c>
      <c r="K50" s="5">
        <f t="shared" si="23"/>
        <v>0.91694772344013487</v>
      </c>
      <c r="L50" s="2" t="s">
        <v>5</v>
      </c>
      <c r="M50" s="5">
        <f t="shared" si="19"/>
        <v>1.3485421867064753</v>
      </c>
      <c r="N50" s="5">
        <f t="shared" si="20"/>
        <v>0.26378324192194347</v>
      </c>
      <c r="O50" s="5"/>
      <c r="P50" s="5"/>
    </row>
    <row r="51" spans="1:16" s="2" customFormat="1" ht="13.5" x14ac:dyDescent="0.15">
      <c r="A51" s="2" t="s">
        <v>7</v>
      </c>
      <c r="B51" s="5">
        <f t="shared" ref="B51:K51" si="24">100/B44*B39</f>
        <v>5.3653825517759414E-2</v>
      </c>
      <c r="C51" s="5">
        <f t="shared" si="24"/>
        <v>0</v>
      </c>
      <c r="D51" s="5">
        <f t="shared" si="24"/>
        <v>0.15039209367278983</v>
      </c>
      <c r="E51" s="5">
        <f t="shared" si="24"/>
        <v>0.12004801920768306</v>
      </c>
      <c r="F51" s="5">
        <f t="shared" si="24"/>
        <v>8.5864548674466037E-2</v>
      </c>
      <c r="G51" s="5">
        <f t="shared" si="24"/>
        <v>5.3481655792063335E-2</v>
      </c>
      <c r="H51" s="5">
        <f t="shared" si="24"/>
        <v>0.18390307226308958</v>
      </c>
      <c r="I51" s="5">
        <f t="shared" si="24"/>
        <v>0.18010382455768614</v>
      </c>
      <c r="J51" s="5">
        <f t="shared" si="24"/>
        <v>0.14192139737991266</v>
      </c>
      <c r="K51" s="5">
        <f t="shared" si="24"/>
        <v>1.0539629005059021E-2</v>
      </c>
      <c r="L51" s="2" t="s">
        <v>7</v>
      </c>
      <c r="M51" s="5">
        <f t="shared" si="19"/>
        <v>9.7990806607050909E-2</v>
      </c>
      <c r="N51" s="5">
        <f t="shared" si="20"/>
        <v>6.7189253935705032E-2</v>
      </c>
      <c r="O51" s="5"/>
      <c r="P51" s="5"/>
    </row>
    <row r="52" spans="1:16" s="2" customFormat="1" ht="13.5" x14ac:dyDescent="0.15">
      <c r="A52" s="2" t="s">
        <v>8</v>
      </c>
      <c r="B52" s="5">
        <f t="shared" ref="B52:K52" si="25">100/B44*B40</f>
        <v>0.48288442965983475</v>
      </c>
      <c r="C52" s="5">
        <f t="shared" si="25"/>
        <v>0.31032637774210803</v>
      </c>
      <c r="D52" s="5">
        <f t="shared" si="25"/>
        <v>0.49414545063916654</v>
      </c>
      <c r="E52" s="5">
        <f t="shared" si="25"/>
        <v>0.43653825166430205</v>
      </c>
      <c r="F52" s="5">
        <f t="shared" si="25"/>
        <v>0.18246216593324033</v>
      </c>
      <c r="G52" s="5">
        <f t="shared" si="25"/>
        <v>9.6266980425713994E-2</v>
      </c>
      <c r="H52" s="5">
        <f t="shared" si="25"/>
        <v>0.48680225010817829</v>
      </c>
      <c r="I52" s="5">
        <f t="shared" si="25"/>
        <v>0.13772645407352468</v>
      </c>
      <c r="J52" s="5">
        <f t="shared" si="25"/>
        <v>0.14192139737991266</v>
      </c>
      <c r="K52" s="5">
        <f t="shared" si="25"/>
        <v>0.12647554806070826</v>
      </c>
      <c r="L52" s="2" t="s">
        <v>8</v>
      </c>
      <c r="M52" s="5">
        <f t="shared" si="19"/>
        <v>0.28955493056866893</v>
      </c>
      <c r="N52" s="5">
        <f t="shared" si="20"/>
        <v>0.17011341125149909</v>
      </c>
      <c r="O52" s="5"/>
      <c r="P52" s="5"/>
    </row>
    <row r="53" spans="1:16" s="2" customFormat="1" ht="13.5" x14ac:dyDescent="0.15">
      <c r="A53" s="2" t="s">
        <v>9</v>
      </c>
      <c r="B53" s="5">
        <f t="shared" ref="B53:K53" si="26">100/B44*B41</f>
        <v>2.103229960296169</v>
      </c>
      <c r="C53" s="5">
        <f t="shared" si="26"/>
        <v>1.7014446227929374</v>
      </c>
      <c r="D53" s="5">
        <f t="shared" si="26"/>
        <v>2.1377161886346552</v>
      </c>
      <c r="E53" s="5">
        <f t="shared" si="26"/>
        <v>1.8880279384481062</v>
      </c>
      <c r="F53" s="5">
        <f t="shared" si="26"/>
        <v>1.2557690243640656</v>
      </c>
      <c r="G53" s="5">
        <f t="shared" si="26"/>
        <v>1.187292758583806</v>
      </c>
      <c r="H53" s="5">
        <f t="shared" si="26"/>
        <v>2.1311120726958026</v>
      </c>
      <c r="I53" s="5">
        <f t="shared" si="26"/>
        <v>1.1865663735565204</v>
      </c>
      <c r="J53" s="5">
        <f t="shared" si="26"/>
        <v>1.0262008733624453</v>
      </c>
      <c r="K53" s="5">
        <f t="shared" si="26"/>
        <v>1.1277403035413154</v>
      </c>
      <c r="L53" s="2" t="s">
        <v>9</v>
      </c>
      <c r="M53" s="5">
        <f t="shared" si="19"/>
        <v>1.5745100116275823</v>
      </c>
      <c r="N53" s="5">
        <f t="shared" si="20"/>
        <v>0.46226941276210692</v>
      </c>
      <c r="O53" s="5"/>
      <c r="P53" s="5"/>
    </row>
    <row r="54" spans="1:16" s="2" customFormat="1" ht="16.5" x14ac:dyDescent="0.25">
      <c r="A54" s="2" t="s">
        <v>11</v>
      </c>
      <c r="B54" s="5">
        <f t="shared" ref="B54:K54" si="27">100/B44*B42</f>
        <v>3.7986908466573666</v>
      </c>
      <c r="C54" s="5">
        <f t="shared" si="27"/>
        <v>3.5741037988228994</v>
      </c>
      <c r="D54" s="5">
        <f t="shared" si="27"/>
        <v>4.3184015468901071</v>
      </c>
      <c r="E54" s="5">
        <f t="shared" si="27"/>
        <v>3.9943250027283637</v>
      </c>
      <c r="F54" s="5">
        <f t="shared" si="27"/>
        <v>3.4131158098100252</v>
      </c>
      <c r="G54" s="5">
        <f t="shared" si="27"/>
        <v>3.4977002888009419</v>
      </c>
      <c r="H54" s="5">
        <f t="shared" si="27"/>
        <v>4.2946776287321509</v>
      </c>
      <c r="I54" s="5">
        <f t="shared" si="27"/>
        <v>3.453755694459157</v>
      </c>
      <c r="J54" s="5">
        <f t="shared" si="27"/>
        <v>3.5917030567685586</v>
      </c>
      <c r="K54" s="5">
        <f t="shared" si="27"/>
        <v>2.8878583473861719</v>
      </c>
      <c r="L54" s="2" t="s">
        <v>11</v>
      </c>
      <c r="M54" s="5">
        <f t="shared" si="19"/>
        <v>3.6824332021055737</v>
      </c>
      <c r="N54" s="5">
        <f t="shared" si="20"/>
        <v>0.43465941161006671</v>
      </c>
      <c r="O54" s="5"/>
      <c r="P54" s="5"/>
    </row>
    <row r="55" spans="1:16" s="2" customFormat="1" ht="16.5" x14ac:dyDescent="0.25">
      <c r="A55" s="2" t="s">
        <v>12</v>
      </c>
      <c r="B55" s="5">
        <f t="shared" ref="B55:K55" si="28">100/B44*B43</f>
        <v>2.7792681618199375</v>
      </c>
      <c r="C55" s="5">
        <f t="shared" si="28"/>
        <v>3.7346174424826111</v>
      </c>
      <c r="D55" s="5">
        <f t="shared" si="28"/>
        <v>2.5781501772478252</v>
      </c>
      <c r="E55" s="5">
        <f t="shared" si="28"/>
        <v>2.7065371603186725</v>
      </c>
      <c r="F55" s="5">
        <f t="shared" si="28"/>
        <v>3.4023827412257166</v>
      </c>
      <c r="G55" s="5">
        <f t="shared" si="28"/>
        <v>3.3265589902663391</v>
      </c>
      <c r="H55" s="5">
        <f t="shared" si="28"/>
        <v>2.661185633924708</v>
      </c>
      <c r="I55" s="5">
        <f t="shared" si="28"/>
        <v>3.6550482042589243</v>
      </c>
      <c r="J55" s="5">
        <f t="shared" si="28"/>
        <v>3.2532751091703052</v>
      </c>
      <c r="K55" s="5">
        <f t="shared" si="28"/>
        <v>4.5425801011804374</v>
      </c>
      <c r="L55" s="2" t="s">
        <v>12</v>
      </c>
      <c r="M55" s="5">
        <f t="shared" si="19"/>
        <v>3.2639603721895485</v>
      </c>
      <c r="N55" s="5">
        <f t="shared" si="20"/>
        <v>0.61570644882808534</v>
      </c>
      <c r="O55" s="5"/>
      <c r="P55" s="5"/>
    </row>
    <row r="56" spans="1:16" s="2" customFormat="1" ht="13.5" x14ac:dyDescent="0.15">
      <c r="A56" s="3" t="s">
        <v>13</v>
      </c>
      <c r="B56" s="6">
        <f t="shared" ref="B56:K56" si="29">100/B44*B44</f>
        <v>99.999999999999986</v>
      </c>
      <c r="C56" s="6">
        <f t="shared" si="29"/>
        <v>100.00000000000001</v>
      </c>
      <c r="D56" s="6">
        <f t="shared" si="29"/>
        <v>100.00000000000001</v>
      </c>
      <c r="E56" s="6">
        <f t="shared" si="29"/>
        <v>100</v>
      </c>
      <c r="F56" s="6">
        <f t="shared" si="29"/>
        <v>100</v>
      </c>
      <c r="G56" s="6">
        <f t="shared" si="29"/>
        <v>100</v>
      </c>
      <c r="H56" s="6">
        <f t="shared" si="29"/>
        <v>100</v>
      </c>
      <c r="I56" s="6">
        <f t="shared" si="29"/>
        <v>99.999999999999986</v>
      </c>
      <c r="J56" s="6">
        <f t="shared" si="29"/>
        <v>100</v>
      </c>
      <c r="K56" s="6">
        <f t="shared" si="29"/>
        <v>99.999999999999986</v>
      </c>
      <c r="L56" s="6"/>
      <c r="M56" s="6">
        <f>SUM(M47:M55)</f>
        <v>99.999999999999986</v>
      </c>
      <c r="N56" s="3"/>
      <c r="O56" s="5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70646-DAE7-2C43-A953-ABAF4C7DBFA7}">
  <dimension ref="A1:U57"/>
  <sheetViews>
    <sheetView workbookViewId="0">
      <selection activeCell="A30" sqref="A30"/>
    </sheetView>
  </sheetViews>
  <sheetFormatPr defaultColWidth="10.875" defaultRowHeight="14.25" x14ac:dyDescent="0.2"/>
  <cols>
    <col min="1" max="16384" width="10.875" style="23"/>
  </cols>
  <sheetData>
    <row r="1" spans="1:19" s="43" customFormat="1" ht="15" x14ac:dyDescent="0.25">
      <c r="A1" s="59" t="s">
        <v>121</v>
      </c>
    </row>
    <row r="2" spans="1:19" s="43" customFormat="1" x14ac:dyDescent="0.2">
      <c r="A2" s="43" t="s">
        <v>60</v>
      </c>
      <c r="B2" s="24"/>
      <c r="I2" s="43" t="s">
        <v>0</v>
      </c>
      <c r="M2" s="43" t="s">
        <v>0</v>
      </c>
    </row>
    <row r="3" spans="1:19" s="43" customFormat="1" x14ac:dyDescent="0.2">
      <c r="A3" s="43" t="s">
        <v>47</v>
      </c>
      <c r="B3" s="24"/>
    </row>
    <row r="4" spans="1:19" s="43" customFormat="1" x14ac:dyDescent="0.2">
      <c r="A4" s="43" t="s">
        <v>59</v>
      </c>
      <c r="B4" s="24"/>
    </row>
    <row r="5" spans="1:19" s="43" customFormat="1" x14ac:dyDescent="0.2">
      <c r="A5" s="44" t="s">
        <v>1</v>
      </c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N5" s="44">
        <v>13</v>
      </c>
      <c r="O5" s="44">
        <v>14</v>
      </c>
      <c r="P5" s="44">
        <v>15</v>
      </c>
      <c r="Q5" s="44"/>
      <c r="R5" s="45" t="s">
        <v>56</v>
      </c>
      <c r="S5" s="45" t="s">
        <v>36</v>
      </c>
    </row>
    <row r="6" spans="1:19" s="43" customFormat="1" ht="18.75" x14ac:dyDescent="0.35">
      <c r="A6" s="43" t="s">
        <v>48</v>
      </c>
      <c r="B6" s="46">
        <v>72.89</v>
      </c>
      <c r="C6" s="46">
        <v>72.06</v>
      </c>
      <c r="D6" s="46">
        <v>72.55</v>
      </c>
      <c r="E6" s="46">
        <v>72.83</v>
      </c>
      <c r="F6" s="46">
        <v>72.83</v>
      </c>
      <c r="G6" s="46">
        <v>72.31</v>
      </c>
      <c r="H6" s="46">
        <v>73.27</v>
      </c>
      <c r="I6" s="46">
        <v>72.92</v>
      </c>
      <c r="J6" s="46">
        <v>73.23</v>
      </c>
      <c r="K6" s="46">
        <v>71.92</v>
      </c>
      <c r="L6" s="46">
        <v>72.12</v>
      </c>
      <c r="M6" s="46">
        <v>72.92</v>
      </c>
      <c r="N6" s="46">
        <v>72.930000000000007</v>
      </c>
      <c r="O6" s="46">
        <v>73.11</v>
      </c>
      <c r="P6" s="46">
        <v>72.56</v>
      </c>
      <c r="Q6" s="43" t="s">
        <v>48</v>
      </c>
      <c r="R6" s="47">
        <f t="shared" ref="R6:R14" si="0">AVERAGE(B6:P6)</f>
        <v>72.696666666666673</v>
      </c>
      <c r="S6" s="47">
        <f t="shared" ref="S6:S14" si="1">STDEV(B6:P6)</f>
        <v>0.42610640298717178</v>
      </c>
    </row>
    <row r="7" spans="1:19" s="43" customFormat="1" ht="18.75" x14ac:dyDescent="0.35">
      <c r="A7" s="43" t="s">
        <v>49</v>
      </c>
      <c r="B7" s="46">
        <v>0.23</v>
      </c>
      <c r="C7" s="46">
        <v>0.28999999999999998</v>
      </c>
      <c r="D7" s="46">
        <v>0.23</v>
      </c>
      <c r="E7" s="46">
        <v>0.16</v>
      </c>
      <c r="F7" s="46">
        <v>0.19</v>
      </c>
      <c r="G7" s="46">
        <v>0.18</v>
      </c>
      <c r="H7" s="46">
        <v>0.06</v>
      </c>
      <c r="I7" s="46">
        <v>0.1</v>
      </c>
      <c r="J7" s="46">
        <v>0.2</v>
      </c>
      <c r="K7" s="46">
        <v>0.08</v>
      </c>
      <c r="L7" s="46">
        <v>0.16</v>
      </c>
      <c r="M7" s="46">
        <v>0.21</v>
      </c>
      <c r="N7" s="46">
        <v>0.22</v>
      </c>
      <c r="O7" s="46">
        <v>0.15</v>
      </c>
      <c r="P7" s="46">
        <v>0.16</v>
      </c>
      <c r="Q7" s="43" t="s">
        <v>49</v>
      </c>
      <c r="R7" s="47">
        <f t="shared" si="0"/>
        <v>0.17466666666666669</v>
      </c>
      <c r="S7" s="47">
        <f t="shared" si="1"/>
        <v>6.1279997513365499E-2</v>
      </c>
    </row>
    <row r="8" spans="1:19" s="43" customFormat="1" ht="18.75" x14ac:dyDescent="0.35">
      <c r="A8" s="43" t="s">
        <v>53</v>
      </c>
      <c r="B8" s="46">
        <v>11.84</v>
      </c>
      <c r="C8" s="46">
        <v>11.52</v>
      </c>
      <c r="D8" s="46">
        <v>11.59</v>
      </c>
      <c r="E8" s="46">
        <v>11.76</v>
      </c>
      <c r="F8" s="46">
        <v>11.77</v>
      </c>
      <c r="G8" s="46">
        <v>11.63</v>
      </c>
      <c r="H8" s="46">
        <v>11.7</v>
      </c>
      <c r="I8" s="46">
        <v>11.45</v>
      </c>
      <c r="J8" s="46">
        <v>11.9</v>
      </c>
      <c r="K8" s="46">
        <v>11.39</v>
      </c>
      <c r="L8" s="46">
        <v>11.61</v>
      </c>
      <c r="M8" s="46">
        <v>11.83</v>
      </c>
      <c r="N8" s="46">
        <v>11.62</v>
      </c>
      <c r="O8" s="46">
        <v>11.61</v>
      </c>
      <c r="P8" s="46">
        <v>11.49</v>
      </c>
      <c r="Q8" s="43" t="s">
        <v>53</v>
      </c>
      <c r="R8" s="47">
        <f t="shared" si="0"/>
        <v>11.647333333333336</v>
      </c>
      <c r="S8" s="47">
        <f t="shared" si="1"/>
        <v>0.15073470861401625</v>
      </c>
    </row>
    <row r="9" spans="1:19" s="43" customFormat="1" x14ac:dyDescent="0.2">
      <c r="A9" s="43" t="s">
        <v>5</v>
      </c>
      <c r="B9" s="46">
        <v>0.81</v>
      </c>
      <c r="C9" s="46">
        <v>0.84</v>
      </c>
      <c r="D9" s="46">
        <v>0.71</v>
      </c>
      <c r="E9" s="46">
        <v>0.74</v>
      </c>
      <c r="F9" s="46">
        <v>0.81</v>
      </c>
      <c r="G9" s="46">
        <v>0.78</v>
      </c>
      <c r="H9" s="46">
        <v>0.87</v>
      </c>
      <c r="I9" s="46">
        <v>0.72</v>
      </c>
      <c r="J9" s="46">
        <v>0.93</v>
      </c>
      <c r="K9" s="46">
        <v>0.87</v>
      </c>
      <c r="L9" s="46">
        <v>0.73</v>
      </c>
      <c r="M9" s="46">
        <v>0.9</v>
      </c>
      <c r="N9" s="46">
        <v>0.73</v>
      </c>
      <c r="O9" s="46">
        <v>0.86</v>
      </c>
      <c r="P9" s="46">
        <v>0.88</v>
      </c>
      <c r="Q9" s="43" t="s">
        <v>5</v>
      </c>
      <c r="R9" s="47">
        <f t="shared" si="0"/>
        <v>0.81199999999999994</v>
      </c>
      <c r="S9" s="47">
        <f t="shared" si="1"/>
        <v>7.3016632156164066E-2</v>
      </c>
    </row>
    <row r="10" spans="1:19" s="43" customFormat="1" x14ac:dyDescent="0.2">
      <c r="A10" s="43" t="s">
        <v>7</v>
      </c>
      <c r="B10" s="46">
        <v>0.16</v>
      </c>
      <c r="C10" s="46">
        <v>0.15</v>
      </c>
      <c r="D10" s="46">
        <v>0.11</v>
      </c>
      <c r="E10" s="46">
        <v>0.01</v>
      </c>
      <c r="F10" s="46">
        <v>0.1</v>
      </c>
      <c r="G10" s="46">
        <v>0.22</v>
      </c>
      <c r="H10" s="46">
        <v>0</v>
      </c>
      <c r="I10" s="46">
        <v>0.17</v>
      </c>
      <c r="J10" s="46">
        <v>0.09</v>
      </c>
      <c r="K10" s="46">
        <v>0.13</v>
      </c>
      <c r="L10" s="46">
        <v>0.03</v>
      </c>
      <c r="M10" s="46">
        <v>0.08</v>
      </c>
      <c r="N10" s="46">
        <v>0</v>
      </c>
      <c r="O10" s="46">
        <v>0.17</v>
      </c>
      <c r="P10" s="46">
        <v>0.05</v>
      </c>
      <c r="Q10" s="43" t="s">
        <v>7</v>
      </c>
      <c r="R10" s="47">
        <f t="shared" si="0"/>
        <v>9.8000000000000018E-2</v>
      </c>
      <c r="S10" s="47">
        <f t="shared" si="1"/>
        <v>6.930264888773835E-2</v>
      </c>
    </row>
    <row r="11" spans="1:19" s="43" customFormat="1" x14ac:dyDescent="0.2">
      <c r="A11" s="43" t="s">
        <v>8</v>
      </c>
      <c r="B11" s="46">
        <v>0.15</v>
      </c>
      <c r="C11" s="46">
        <v>0.19</v>
      </c>
      <c r="D11" s="46">
        <v>0.21</v>
      </c>
      <c r="E11" s="46">
        <v>0.13</v>
      </c>
      <c r="F11" s="46">
        <v>0.21</v>
      </c>
      <c r="G11" s="46">
        <v>0.16</v>
      </c>
      <c r="H11" s="46">
        <v>0.19</v>
      </c>
      <c r="I11" s="46">
        <v>0.2</v>
      </c>
      <c r="J11" s="46">
        <v>0.21</v>
      </c>
      <c r="K11" s="46">
        <v>0.19</v>
      </c>
      <c r="L11" s="46">
        <v>0.14000000000000001</v>
      </c>
      <c r="M11" s="46">
        <v>0.21</v>
      </c>
      <c r="N11" s="46">
        <v>0.19</v>
      </c>
      <c r="O11" s="46">
        <v>0.17</v>
      </c>
      <c r="P11" s="46">
        <v>0.22</v>
      </c>
      <c r="Q11" s="43" t="s">
        <v>8</v>
      </c>
      <c r="R11" s="47">
        <f t="shared" si="0"/>
        <v>0.18466666666666665</v>
      </c>
      <c r="S11" s="47">
        <f t="shared" si="1"/>
        <v>2.8250579429371862E-2</v>
      </c>
    </row>
    <row r="12" spans="1:19" s="43" customFormat="1" x14ac:dyDescent="0.2">
      <c r="A12" s="43" t="s">
        <v>9</v>
      </c>
      <c r="B12" s="46">
        <v>1.03</v>
      </c>
      <c r="C12" s="46">
        <v>1.0900000000000001</v>
      </c>
      <c r="D12" s="46">
        <v>1.1100000000000001</v>
      </c>
      <c r="E12" s="46">
        <v>1.1100000000000001</v>
      </c>
      <c r="F12" s="46">
        <v>1.05</v>
      </c>
      <c r="G12" s="46">
        <v>1.02</v>
      </c>
      <c r="H12" s="46">
        <v>1.1100000000000001</v>
      </c>
      <c r="I12" s="46">
        <v>1.05</v>
      </c>
      <c r="J12" s="46">
        <v>1.1100000000000001</v>
      </c>
      <c r="K12" s="46">
        <v>1.03</v>
      </c>
      <c r="L12" s="46">
        <v>1.06</v>
      </c>
      <c r="M12" s="46">
        <v>1.02</v>
      </c>
      <c r="N12" s="46">
        <v>1.1000000000000001</v>
      </c>
      <c r="O12" s="46">
        <v>1</v>
      </c>
      <c r="P12" s="46">
        <v>1.17</v>
      </c>
      <c r="Q12" s="43" t="s">
        <v>9</v>
      </c>
      <c r="R12" s="47">
        <f t="shared" si="0"/>
        <v>1.0706666666666667</v>
      </c>
      <c r="S12" s="47">
        <f t="shared" si="1"/>
        <v>4.7579507393514749E-2</v>
      </c>
    </row>
    <row r="13" spans="1:19" s="43" customFormat="1" ht="18.75" x14ac:dyDescent="0.35">
      <c r="A13" s="43" t="s">
        <v>54</v>
      </c>
      <c r="B13" s="46">
        <v>3.09</v>
      </c>
      <c r="C13" s="46">
        <v>3.05</v>
      </c>
      <c r="D13" s="46">
        <v>3.11</v>
      </c>
      <c r="E13" s="46">
        <v>3.06</v>
      </c>
      <c r="F13" s="46">
        <v>3.19</v>
      </c>
      <c r="G13" s="46">
        <v>3.04</v>
      </c>
      <c r="H13" s="46">
        <v>3.13</v>
      </c>
      <c r="I13" s="46">
        <v>3</v>
      </c>
      <c r="J13" s="46">
        <v>3.11</v>
      </c>
      <c r="K13" s="46">
        <v>2.91</v>
      </c>
      <c r="L13" s="46">
        <v>3.02</v>
      </c>
      <c r="M13" s="46">
        <v>3.12</v>
      </c>
      <c r="N13" s="46">
        <v>3.04</v>
      </c>
      <c r="O13" s="46">
        <v>3.04</v>
      </c>
      <c r="P13" s="46">
        <v>3.1</v>
      </c>
      <c r="Q13" s="43" t="s">
        <v>54</v>
      </c>
      <c r="R13" s="47">
        <f t="shared" si="0"/>
        <v>3.067333333333333</v>
      </c>
      <c r="S13" s="47">
        <f t="shared" si="1"/>
        <v>6.6059136565728122E-2</v>
      </c>
    </row>
    <row r="14" spans="1:19" s="43" customFormat="1" ht="18.75" x14ac:dyDescent="0.35">
      <c r="A14" s="43" t="s">
        <v>55</v>
      </c>
      <c r="B14" s="46">
        <v>3.5</v>
      </c>
      <c r="C14" s="46">
        <v>3.44</v>
      </c>
      <c r="D14" s="46">
        <v>3.5</v>
      </c>
      <c r="E14" s="46">
        <v>3.56</v>
      </c>
      <c r="F14" s="46">
        <v>3.56</v>
      </c>
      <c r="G14" s="46">
        <v>3.39</v>
      </c>
      <c r="H14" s="46">
        <v>3.45</v>
      </c>
      <c r="I14" s="46">
        <v>3.57</v>
      </c>
      <c r="J14" s="46">
        <v>3.56</v>
      </c>
      <c r="K14" s="46">
        <v>3.52</v>
      </c>
      <c r="L14" s="46">
        <v>3.41</v>
      </c>
      <c r="M14" s="46">
        <v>3.52</v>
      </c>
      <c r="N14" s="46">
        <v>3.56</v>
      </c>
      <c r="O14" s="46">
        <v>3.61</v>
      </c>
      <c r="P14" s="46">
        <v>3.44</v>
      </c>
      <c r="Q14" s="43" t="s">
        <v>55</v>
      </c>
      <c r="R14" s="47">
        <f t="shared" si="0"/>
        <v>3.5059999999999998</v>
      </c>
      <c r="S14" s="47">
        <f t="shared" si="1"/>
        <v>6.6310955785170614E-2</v>
      </c>
    </row>
    <row r="15" spans="1:19" s="43" customFormat="1" x14ac:dyDescent="0.2">
      <c r="A15" s="44" t="s">
        <v>13</v>
      </c>
      <c r="B15" s="48">
        <f t="shared" ref="B15:P15" si="2">SUM(B6:B14)</f>
        <v>93.700000000000017</v>
      </c>
      <c r="C15" s="48">
        <f t="shared" si="2"/>
        <v>92.63000000000001</v>
      </c>
      <c r="D15" s="48">
        <f t="shared" si="2"/>
        <v>93.11999999999999</v>
      </c>
      <c r="E15" s="48">
        <f t="shared" si="2"/>
        <v>93.36</v>
      </c>
      <c r="F15" s="48">
        <f t="shared" si="2"/>
        <v>93.70999999999998</v>
      </c>
      <c r="G15" s="48">
        <f t="shared" si="2"/>
        <v>92.73</v>
      </c>
      <c r="H15" s="48">
        <f t="shared" si="2"/>
        <v>93.78</v>
      </c>
      <c r="I15" s="48">
        <f t="shared" si="2"/>
        <v>93.179999999999993</v>
      </c>
      <c r="J15" s="48">
        <f t="shared" si="2"/>
        <v>94.340000000000018</v>
      </c>
      <c r="K15" s="48">
        <f t="shared" si="2"/>
        <v>92.039999999999992</v>
      </c>
      <c r="L15" s="48">
        <f t="shared" si="2"/>
        <v>92.28</v>
      </c>
      <c r="M15" s="48">
        <f t="shared" si="2"/>
        <v>93.809999999999988</v>
      </c>
      <c r="N15" s="48">
        <f t="shared" si="2"/>
        <v>93.390000000000015</v>
      </c>
      <c r="O15" s="48">
        <f t="shared" si="2"/>
        <v>93.720000000000013</v>
      </c>
      <c r="P15" s="48">
        <f t="shared" si="2"/>
        <v>93.069999999999979</v>
      </c>
      <c r="Q15" s="48"/>
      <c r="R15" s="49">
        <f>AVERAGE(B15:P15)</f>
        <v>93.257333333333321</v>
      </c>
      <c r="S15" s="49" t="s">
        <v>14</v>
      </c>
    </row>
    <row r="16" spans="1:19" s="43" customFormat="1" x14ac:dyDescent="0.2"/>
    <row r="17" spans="1:21" s="43" customFormat="1" x14ac:dyDescent="0.2">
      <c r="A17" s="44" t="s">
        <v>1</v>
      </c>
      <c r="B17" s="44" t="s">
        <v>14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5" t="s">
        <v>56</v>
      </c>
      <c r="S17" s="45" t="s">
        <v>36</v>
      </c>
      <c r="T17" s="58"/>
      <c r="U17" s="58"/>
    </row>
    <row r="18" spans="1:21" s="43" customFormat="1" ht="18.75" x14ac:dyDescent="0.35">
      <c r="A18" s="43" t="s">
        <v>48</v>
      </c>
      <c r="B18" s="46">
        <f t="shared" ref="B18:P18" si="3">100/B15*B6</f>
        <v>77.790821771611505</v>
      </c>
      <c r="C18" s="46">
        <f t="shared" si="3"/>
        <v>77.793371477922904</v>
      </c>
      <c r="D18" s="46">
        <f t="shared" si="3"/>
        <v>77.910223367697611</v>
      </c>
      <c r="E18" s="46">
        <f t="shared" si="3"/>
        <v>78.009854327335049</v>
      </c>
      <c r="F18" s="46">
        <f t="shared" si="3"/>
        <v>77.718493223775482</v>
      </c>
      <c r="G18" s="46">
        <f t="shared" si="3"/>
        <v>77.979079046694707</v>
      </c>
      <c r="H18" s="46">
        <f t="shared" si="3"/>
        <v>78.129665173811034</v>
      </c>
      <c r="I18" s="46">
        <f t="shared" si="3"/>
        <v>78.257136724619031</v>
      </c>
      <c r="J18" s="46">
        <f t="shared" si="3"/>
        <v>77.623489506041977</v>
      </c>
      <c r="K18" s="46">
        <f t="shared" si="3"/>
        <v>78.139939156888317</v>
      </c>
      <c r="L18" s="46">
        <f t="shared" si="3"/>
        <v>78.153446033810141</v>
      </c>
      <c r="M18" s="46">
        <f t="shared" si="3"/>
        <v>77.731585118857268</v>
      </c>
      <c r="N18" s="46">
        <f t="shared" si="3"/>
        <v>78.091872791519435</v>
      </c>
      <c r="O18" s="46">
        <f t="shared" si="3"/>
        <v>78.008962868117777</v>
      </c>
      <c r="P18" s="46">
        <f t="shared" si="3"/>
        <v>77.962823681100275</v>
      </c>
      <c r="Q18" s="43" t="s">
        <v>48</v>
      </c>
      <c r="R18" s="46">
        <f t="shared" ref="R18:R26" si="4">AVERAGE(B18:P18)</f>
        <v>77.953384284653509</v>
      </c>
      <c r="S18" s="46">
        <f t="shared" ref="S18:S26" si="5">STDEV(B18:P18)</f>
        <v>0.18736269902318664</v>
      </c>
      <c r="T18" s="46"/>
      <c r="U18" s="46"/>
    </row>
    <row r="19" spans="1:21" s="43" customFormat="1" ht="18.75" x14ac:dyDescent="0.35">
      <c r="A19" s="43" t="s">
        <v>49</v>
      </c>
      <c r="B19" s="46">
        <f t="shared" ref="B19:P19" si="6">100/B15*B7</f>
        <v>0.24546424759871927</v>
      </c>
      <c r="C19" s="46">
        <f t="shared" si="6"/>
        <v>0.3130735182986073</v>
      </c>
      <c r="D19" s="46">
        <f t="shared" si="6"/>
        <v>0.24699312714776639</v>
      </c>
      <c r="E19" s="46">
        <f t="shared" si="6"/>
        <v>0.17137960582690659</v>
      </c>
      <c r="F19" s="46">
        <f t="shared" si="6"/>
        <v>0.20275317468786686</v>
      </c>
      <c r="G19" s="46">
        <f t="shared" si="6"/>
        <v>0.19411193788417988</v>
      </c>
      <c r="H19" s="46">
        <f t="shared" si="6"/>
        <v>6.3979526551503518E-2</v>
      </c>
      <c r="I19" s="46">
        <f t="shared" si="6"/>
        <v>0.10731916720326251</v>
      </c>
      <c r="J19" s="46">
        <f t="shared" si="6"/>
        <v>0.21199915200339198</v>
      </c>
      <c r="K19" s="46">
        <f t="shared" si="6"/>
        <v>8.6918730986527595E-2</v>
      </c>
      <c r="L19" s="46">
        <f t="shared" si="6"/>
        <v>0.17338534893801474</v>
      </c>
      <c r="M19" s="46">
        <f t="shared" si="6"/>
        <v>0.2238567316917173</v>
      </c>
      <c r="N19" s="46">
        <f t="shared" si="6"/>
        <v>0.23557126030624262</v>
      </c>
      <c r="O19" s="46">
        <f t="shared" si="6"/>
        <v>0.16005121638924452</v>
      </c>
      <c r="P19" s="46">
        <f t="shared" si="6"/>
        <v>0.1719136134092619</v>
      </c>
      <c r="Q19" s="43" t="s">
        <v>49</v>
      </c>
      <c r="R19" s="46">
        <f t="shared" si="4"/>
        <v>0.18725135726154754</v>
      </c>
      <c r="S19" s="46">
        <f t="shared" si="5"/>
        <v>6.5702053392749121E-2</v>
      </c>
      <c r="T19" s="46"/>
      <c r="U19" s="46"/>
    </row>
    <row r="20" spans="1:21" s="43" customFormat="1" ht="18.75" x14ac:dyDescent="0.35">
      <c r="A20" s="43" t="s">
        <v>53</v>
      </c>
      <c r="B20" s="46">
        <f t="shared" ref="B20:P20" si="7">100/B15*B8</f>
        <v>12.636072572038417</v>
      </c>
      <c r="C20" s="46">
        <f t="shared" si="7"/>
        <v>12.436575623448125</v>
      </c>
      <c r="D20" s="46">
        <f t="shared" si="7"/>
        <v>12.446305841924401</v>
      </c>
      <c r="E20" s="46">
        <f t="shared" si="7"/>
        <v>12.596401028277635</v>
      </c>
      <c r="F20" s="46">
        <f t="shared" si="7"/>
        <v>12.56002561092733</v>
      </c>
      <c r="G20" s="46">
        <f t="shared" si="7"/>
        <v>12.541787986627845</v>
      </c>
      <c r="H20" s="46">
        <f t="shared" si="7"/>
        <v>12.476007677543185</v>
      </c>
      <c r="I20" s="46">
        <f t="shared" si="7"/>
        <v>12.288044644773557</v>
      </c>
      <c r="J20" s="46">
        <f t="shared" si="7"/>
        <v>12.613949544201823</v>
      </c>
      <c r="K20" s="46">
        <f t="shared" si="7"/>
        <v>12.375054324206868</v>
      </c>
      <c r="L20" s="46">
        <f t="shared" si="7"/>
        <v>12.581274382314692</v>
      </c>
      <c r="M20" s="46">
        <f t="shared" si="7"/>
        <v>12.610595885300075</v>
      </c>
      <c r="N20" s="46">
        <f t="shared" si="7"/>
        <v>12.442445657993359</v>
      </c>
      <c r="O20" s="46">
        <f t="shared" si="7"/>
        <v>12.387964148527525</v>
      </c>
      <c r="P20" s="46">
        <f t="shared" si="7"/>
        <v>12.34554636295262</v>
      </c>
      <c r="Q20" s="43" t="s">
        <v>53</v>
      </c>
      <c r="R20" s="46">
        <f t="shared" si="4"/>
        <v>12.489203419403829</v>
      </c>
      <c r="S20" s="46">
        <f t="shared" si="5"/>
        <v>0.11050840136225347</v>
      </c>
      <c r="T20" s="46"/>
      <c r="U20" s="46"/>
    </row>
    <row r="21" spans="1:21" s="43" customFormat="1" x14ac:dyDescent="0.2">
      <c r="A21" s="43" t="s">
        <v>5</v>
      </c>
      <c r="B21" s="46">
        <f t="shared" ref="B21:P21" si="8">100/B15*B9</f>
        <v>0.8644610458911417</v>
      </c>
      <c r="C21" s="46">
        <f t="shared" si="8"/>
        <v>0.90683363920975901</v>
      </c>
      <c r="D21" s="46">
        <f t="shared" si="8"/>
        <v>0.76245704467353959</v>
      </c>
      <c r="E21" s="46">
        <f t="shared" si="8"/>
        <v>0.792630676949443</v>
      </c>
      <c r="F21" s="46">
        <f t="shared" si="8"/>
        <v>0.86436879735353767</v>
      </c>
      <c r="G21" s="46">
        <f t="shared" si="8"/>
        <v>0.84115173083144612</v>
      </c>
      <c r="H21" s="46">
        <f t="shared" si="8"/>
        <v>0.9277031349968009</v>
      </c>
      <c r="I21" s="46">
        <f t="shared" si="8"/>
        <v>0.77269800386349008</v>
      </c>
      <c r="J21" s="46">
        <f t="shared" si="8"/>
        <v>0.98579605681577265</v>
      </c>
      <c r="K21" s="46">
        <f t="shared" si="8"/>
        <v>0.94524119947848761</v>
      </c>
      <c r="L21" s="46">
        <f t="shared" si="8"/>
        <v>0.79107065452969216</v>
      </c>
      <c r="M21" s="46">
        <f t="shared" si="8"/>
        <v>0.95938599296450278</v>
      </c>
      <c r="N21" s="46">
        <f t="shared" si="8"/>
        <v>0.78166827283435047</v>
      </c>
      <c r="O21" s="46">
        <f t="shared" si="8"/>
        <v>0.91762697396500192</v>
      </c>
      <c r="P21" s="46">
        <f t="shared" si="8"/>
        <v>0.94552487375094041</v>
      </c>
      <c r="Q21" s="43" t="s">
        <v>5</v>
      </c>
      <c r="R21" s="46">
        <f t="shared" si="4"/>
        <v>0.87057453987386035</v>
      </c>
      <c r="S21" s="46">
        <f t="shared" si="5"/>
        <v>7.6373003678595411E-2</v>
      </c>
      <c r="T21" s="46"/>
      <c r="U21" s="46"/>
    </row>
    <row r="22" spans="1:21" s="43" customFormat="1" x14ac:dyDescent="0.2">
      <c r="A22" s="43" t="s">
        <v>7</v>
      </c>
      <c r="B22" s="46">
        <f t="shared" ref="B22:P22" si="9">100/B15*B10</f>
        <v>0.1707577374599786</v>
      </c>
      <c r="C22" s="46">
        <f t="shared" si="9"/>
        <v>0.16193457843031411</v>
      </c>
      <c r="D22" s="46">
        <f t="shared" si="9"/>
        <v>0.11812714776632305</v>
      </c>
      <c r="E22" s="46">
        <f t="shared" si="9"/>
        <v>1.0711225364181662E-2</v>
      </c>
      <c r="F22" s="46">
        <f t="shared" si="9"/>
        <v>0.10671219720414045</v>
      </c>
      <c r="G22" s="46">
        <f t="shared" si="9"/>
        <v>0.23724792408066431</v>
      </c>
      <c r="H22" s="46">
        <f t="shared" si="9"/>
        <v>0</v>
      </c>
      <c r="I22" s="46">
        <f t="shared" si="9"/>
        <v>0.18244258424554627</v>
      </c>
      <c r="J22" s="46">
        <f t="shared" si="9"/>
        <v>9.5399618401526387E-2</v>
      </c>
      <c r="K22" s="46">
        <f t="shared" si="9"/>
        <v>0.14124293785310735</v>
      </c>
      <c r="L22" s="46">
        <f t="shared" si="9"/>
        <v>3.2509752925877759E-2</v>
      </c>
      <c r="M22" s="46">
        <f t="shared" si="9"/>
        <v>8.527875493017803E-2</v>
      </c>
      <c r="N22" s="46">
        <f t="shared" si="9"/>
        <v>0</v>
      </c>
      <c r="O22" s="46">
        <f t="shared" si="9"/>
        <v>0.18139137857447712</v>
      </c>
      <c r="P22" s="46">
        <f t="shared" si="9"/>
        <v>5.3723004190394344E-2</v>
      </c>
      <c r="Q22" s="43" t="s">
        <v>7</v>
      </c>
      <c r="R22" s="46">
        <f t="shared" si="4"/>
        <v>0.10516525609511397</v>
      </c>
      <c r="S22" s="46">
        <f t="shared" si="5"/>
        <v>7.4489771522375653E-2</v>
      </c>
      <c r="T22" s="46"/>
      <c r="U22" s="46"/>
    </row>
    <row r="23" spans="1:21" s="43" customFormat="1" x14ac:dyDescent="0.2">
      <c r="A23" s="43" t="s">
        <v>8</v>
      </c>
      <c r="B23" s="46">
        <f t="shared" ref="B23:P23" si="10">100/B15*B11</f>
        <v>0.16008537886872995</v>
      </c>
      <c r="C23" s="46">
        <f t="shared" si="10"/>
        <v>0.2051171326783979</v>
      </c>
      <c r="D23" s="46">
        <f t="shared" si="10"/>
        <v>0.2255154639175258</v>
      </c>
      <c r="E23" s="46">
        <f t="shared" si="10"/>
        <v>0.13924592973436162</v>
      </c>
      <c r="F23" s="46">
        <f t="shared" si="10"/>
        <v>0.22409561412869494</v>
      </c>
      <c r="G23" s="46">
        <f t="shared" si="10"/>
        <v>0.17254394478593768</v>
      </c>
      <c r="H23" s="46">
        <f t="shared" si="10"/>
        <v>0.20260183407976112</v>
      </c>
      <c r="I23" s="46">
        <f t="shared" si="10"/>
        <v>0.21463833440652502</v>
      </c>
      <c r="J23" s="46">
        <f t="shared" si="10"/>
        <v>0.22259910960356155</v>
      </c>
      <c r="K23" s="46">
        <f t="shared" si="10"/>
        <v>0.20643198609300306</v>
      </c>
      <c r="L23" s="46">
        <f t="shared" si="10"/>
        <v>0.15171218032076289</v>
      </c>
      <c r="M23" s="46">
        <f t="shared" si="10"/>
        <v>0.2238567316917173</v>
      </c>
      <c r="N23" s="46">
        <f t="shared" si="10"/>
        <v>0.20344790662811862</v>
      </c>
      <c r="O23" s="46">
        <f t="shared" si="10"/>
        <v>0.18139137857447712</v>
      </c>
      <c r="P23" s="46">
        <f t="shared" si="10"/>
        <v>0.2363812184377351</v>
      </c>
      <c r="Q23" s="43" t="s">
        <v>8</v>
      </c>
      <c r="R23" s="46">
        <f t="shared" si="4"/>
        <v>0.19797760959662064</v>
      </c>
      <c r="S23" s="46">
        <f t="shared" si="5"/>
        <v>2.9988450492642753E-2</v>
      </c>
      <c r="T23" s="46"/>
      <c r="U23" s="46"/>
    </row>
    <row r="24" spans="1:21" s="43" customFormat="1" x14ac:dyDescent="0.2">
      <c r="A24" s="43" t="s">
        <v>9</v>
      </c>
      <c r="B24" s="46">
        <f t="shared" ref="B24:P24" si="11">100/B15*B12</f>
        <v>1.0992529348986122</v>
      </c>
      <c r="C24" s="46">
        <f t="shared" si="11"/>
        <v>1.1767246032602827</v>
      </c>
      <c r="D24" s="46">
        <f t="shared" si="11"/>
        <v>1.1920103092783507</v>
      </c>
      <c r="E24" s="46">
        <f t="shared" si="11"/>
        <v>1.1889460154241647</v>
      </c>
      <c r="F24" s="46">
        <f t="shared" si="11"/>
        <v>1.1204780706434747</v>
      </c>
      <c r="G24" s="46">
        <f t="shared" si="11"/>
        <v>1.0999676480103526</v>
      </c>
      <c r="H24" s="46">
        <f t="shared" si="11"/>
        <v>1.1836212412028151</v>
      </c>
      <c r="I24" s="46">
        <f t="shared" si="11"/>
        <v>1.1268512556342565</v>
      </c>
      <c r="J24" s="46">
        <f t="shared" si="11"/>
        <v>1.1765952936188255</v>
      </c>
      <c r="K24" s="46">
        <f t="shared" si="11"/>
        <v>1.1190786614515429</v>
      </c>
      <c r="L24" s="46">
        <f t="shared" si="11"/>
        <v>1.1486779367143476</v>
      </c>
      <c r="M24" s="46">
        <f t="shared" si="11"/>
        <v>1.0873041253597697</v>
      </c>
      <c r="N24" s="46">
        <f t="shared" si="11"/>
        <v>1.1778563015312131</v>
      </c>
      <c r="O24" s="46">
        <f t="shared" si="11"/>
        <v>1.0670081092616301</v>
      </c>
      <c r="P24" s="46">
        <f t="shared" si="11"/>
        <v>1.2571182980552276</v>
      </c>
      <c r="Q24" s="43" t="s">
        <v>9</v>
      </c>
      <c r="R24" s="46">
        <f t="shared" si="4"/>
        <v>1.1480993869563245</v>
      </c>
      <c r="S24" s="46">
        <f t="shared" si="5"/>
        <v>5.0914418168534613E-2</v>
      </c>
      <c r="T24" s="46"/>
      <c r="U24" s="46"/>
    </row>
    <row r="25" spans="1:21" s="43" customFormat="1" ht="18.75" x14ac:dyDescent="0.35">
      <c r="A25" s="43" t="s">
        <v>54</v>
      </c>
      <c r="B25" s="46">
        <f t="shared" ref="B25:P25" si="12">100/B15*B13</f>
        <v>3.2977588046958366</v>
      </c>
      <c r="C25" s="46">
        <f t="shared" si="12"/>
        <v>3.2926697614163869</v>
      </c>
      <c r="D25" s="46">
        <f t="shared" si="12"/>
        <v>3.3397766323024061</v>
      </c>
      <c r="E25" s="46">
        <f t="shared" si="12"/>
        <v>3.2776349614395888</v>
      </c>
      <c r="F25" s="46">
        <f t="shared" si="12"/>
        <v>3.4041190908120802</v>
      </c>
      <c r="G25" s="46">
        <f t="shared" si="12"/>
        <v>3.2783349509328157</v>
      </c>
      <c r="H25" s="46">
        <f t="shared" si="12"/>
        <v>3.3375986351034332</v>
      </c>
      <c r="I25" s="46">
        <f t="shared" si="12"/>
        <v>3.2195750160978753</v>
      </c>
      <c r="J25" s="46">
        <f t="shared" si="12"/>
        <v>3.2965868136527448</v>
      </c>
      <c r="K25" s="46">
        <f t="shared" si="12"/>
        <v>3.1616688396349417</v>
      </c>
      <c r="L25" s="46">
        <f t="shared" si="12"/>
        <v>3.2726484612050282</v>
      </c>
      <c r="M25" s="46">
        <f t="shared" si="12"/>
        <v>3.3258714422769429</v>
      </c>
      <c r="N25" s="46">
        <f t="shared" si="12"/>
        <v>3.255166506049898</v>
      </c>
      <c r="O25" s="46">
        <f t="shared" si="12"/>
        <v>3.2437046521553556</v>
      </c>
      <c r="P25" s="46">
        <f t="shared" si="12"/>
        <v>3.3308262598044491</v>
      </c>
      <c r="Q25" s="43" t="s">
        <v>54</v>
      </c>
      <c r="R25" s="46">
        <f t="shared" si="4"/>
        <v>3.2889293885053186</v>
      </c>
      <c r="S25" s="46">
        <f t="shared" si="5"/>
        <v>5.7438671423974505E-2</v>
      </c>
      <c r="T25" s="46"/>
      <c r="U25" s="46"/>
    </row>
    <row r="26" spans="1:21" s="43" customFormat="1" ht="18.75" x14ac:dyDescent="0.35">
      <c r="A26" s="43" t="s">
        <v>55</v>
      </c>
      <c r="B26" s="46">
        <f t="shared" ref="B26:P26" si="13">100/B15*B14</f>
        <v>3.7353255069370319</v>
      </c>
      <c r="C26" s="46">
        <f t="shared" si="13"/>
        <v>3.7136996653352039</v>
      </c>
      <c r="D26" s="46">
        <f t="shared" si="13"/>
        <v>3.7585910652920971</v>
      </c>
      <c r="E26" s="46">
        <f t="shared" si="13"/>
        <v>3.8131962296486717</v>
      </c>
      <c r="F26" s="46">
        <f t="shared" si="13"/>
        <v>3.7989542204674001</v>
      </c>
      <c r="G26" s="46">
        <f t="shared" si="13"/>
        <v>3.6557748301520543</v>
      </c>
      <c r="H26" s="46">
        <f t="shared" si="13"/>
        <v>3.6788227767114523</v>
      </c>
      <c r="I26" s="46">
        <f t="shared" si="13"/>
        <v>3.8312942691564715</v>
      </c>
      <c r="J26" s="46">
        <f t="shared" si="13"/>
        <v>3.773584905660377</v>
      </c>
      <c r="K26" s="46">
        <f t="shared" si="13"/>
        <v>3.8244241634072145</v>
      </c>
      <c r="L26" s="46">
        <f t="shared" si="13"/>
        <v>3.6952752492414391</v>
      </c>
      <c r="M26" s="46">
        <f t="shared" si="13"/>
        <v>3.752265216927833</v>
      </c>
      <c r="N26" s="46">
        <f t="shared" si="13"/>
        <v>3.8119713031373808</v>
      </c>
      <c r="O26" s="46">
        <f t="shared" si="13"/>
        <v>3.8518992744344849</v>
      </c>
      <c r="P26" s="46">
        <f t="shared" si="13"/>
        <v>3.6961426882991306</v>
      </c>
      <c r="Q26" s="43" t="s">
        <v>55</v>
      </c>
      <c r="R26" s="46">
        <f t="shared" si="4"/>
        <v>3.7594147576538837</v>
      </c>
      <c r="S26" s="46">
        <f t="shared" si="5"/>
        <v>6.1783355134651809E-2</v>
      </c>
      <c r="T26" s="46"/>
      <c r="U26" s="46"/>
    </row>
    <row r="27" spans="1:21" s="43" customFormat="1" x14ac:dyDescent="0.2">
      <c r="A27" s="44" t="s">
        <v>13</v>
      </c>
      <c r="B27" s="48">
        <f t="shared" ref="B27:P27" si="14">100/B15*B15</f>
        <v>99.999999999999986</v>
      </c>
      <c r="C27" s="48">
        <f t="shared" si="14"/>
        <v>99.999999999999986</v>
      </c>
      <c r="D27" s="48">
        <f t="shared" si="14"/>
        <v>100</v>
      </c>
      <c r="E27" s="48">
        <f t="shared" si="14"/>
        <v>100</v>
      </c>
      <c r="F27" s="48">
        <f t="shared" si="14"/>
        <v>99.999999999999986</v>
      </c>
      <c r="G27" s="48">
        <f t="shared" si="14"/>
        <v>100</v>
      </c>
      <c r="H27" s="48">
        <f t="shared" si="14"/>
        <v>100</v>
      </c>
      <c r="I27" s="48">
        <f t="shared" si="14"/>
        <v>100</v>
      </c>
      <c r="J27" s="48">
        <f t="shared" si="14"/>
        <v>100.00000000000001</v>
      </c>
      <c r="K27" s="48">
        <f t="shared" si="14"/>
        <v>100</v>
      </c>
      <c r="L27" s="48">
        <f t="shared" si="14"/>
        <v>100</v>
      </c>
      <c r="M27" s="48">
        <f t="shared" si="14"/>
        <v>100</v>
      </c>
      <c r="N27" s="48">
        <f t="shared" si="14"/>
        <v>100.00000000000001</v>
      </c>
      <c r="O27" s="48">
        <f t="shared" si="14"/>
        <v>99.999999999999986</v>
      </c>
      <c r="P27" s="48">
        <f t="shared" si="14"/>
        <v>100</v>
      </c>
      <c r="Q27" s="48"/>
      <c r="R27" s="48">
        <f>SUM(R18:R26)</f>
        <v>100</v>
      </c>
      <c r="S27" s="44"/>
      <c r="T27" s="46"/>
    </row>
    <row r="28" spans="1:21" s="42" customFormat="1" x14ac:dyDescent="0.2"/>
    <row r="30" spans="1:21" s="15" customFormat="1" ht="15" x14ac:dyDescent="0.25">
      <c r="A30" s="59" t="s">
        <v>121</v>
      </c>
    </row>
    <row r="31" spans="1:21" s="15" customFormat="1" x14ac:dyDescent="0.2">
      <c r="A31" s="15" t="s">
        <v>61</v>
      </c>
      <c r="B31" s="25"/>
      <c r="I31" s="15" t="s">
        <v>0</v>
      </c>
      <c r="M31" s="15" t="s">
        <v>0</v>
      </c>
    </row>
    <row r="32" spans="1:21" s="15" customFormat="1" x14ac:dyDescent="0.2">
      <c r="A32" s="15" t="s">
        <v>62</v>
      </c>
      <c r="B32" s="25"/>
    </row>
    <row r="33" spans="1:21" s="15" customFormat="1" x14ac:dyDescent="0.2">
      <c r="A33" s="15" t="s">
        <v>44</v>
      </c>
      <c r="B33" s="25"/>
    </row>
    <row r="34" spans="1:21" s="15" customFormat="1" x14ac:dyDescent="0.2">
      <c r="A34" s="17" t="s">
        <v>1</v>
      </c>
      <c r="B34" s="17">
        <v>1</v>
      </c>
      <c r="C34" s="17">
        <v>2</v>
      </c>
      <c r="D34" s="17">
        <v>3</v>
      </c>
      <c r="E34" s="17">
        <v>4</v>
      </c>
      <c r="F34" s="17">
        <v>5</v>
      </c>
      <c r="G34" s="17">
        <v>6</v>
      </c>
      <c r="H34" s="17">
        <v>7</v>
      </c>
      <c r="I34" s="17">
        <v>8</v>
      </c>
      <c r="J34" s="17">
        <v>9</v>
      </c>
      <c r="K34" s="17">
        <v>10</v>
      </c>
      <c r="L34" s="17">
        <v>11</v>
      </c>
      <c r="M34" s="17">
        <v>12</v>
      </c>
      <c r="N34" s="17">
        <v>13</v>
      </c>
      <c r="O34" s="17">
        <v>14</v>
      </c>
      <c r="P34" s="17">
        <v>15</v>
      </c>
      <c r="Q34" s="17"/>
      <c r="R34" s="18" t="s">
        <v>56</v>
      </c>
      <c r="S34" s="18" t="s">
        <v>36</v>
      </c>
    </row>
    <row r="35" spans="1:21" s="15" customFormat="1" ht="18.75" x14ac:dyDescent="0.35">
      <c r="A35" s="15" t="s">
        <v>48</v>
      </c>
      <c r="B35" s="19">
        <v>70.28</v>
      </c>
      <c r="C35" s="19">
        <v>70.28</v>
      </c>
      <c r="D35" s="19">
        <v>70</v>
      </c>
      <c r="E35" s="19">
        <v>71.12</v>
      </c>
      <c r="F35" s="19">
        <v>71.569999999999993</v>
      </c>
      <c r="G35" s="19">
        <v>71.02</v>
      </c>
      <c r="H35" s="19">
        <v>70.239999999999995</v>
      </c>
      <c r="I35" s="19">
        <v>69.25</v>
      </c>
      <c r="J35" s="19">
        <v>70.14</v>
      </c>
      <c r="K35" s="19">
        <v>69.95</v>
      </c>
      <c r="L35" s="19">
        <v>71.08</v>
      </c>
      <c r="M35" s="19">
        <v>70.08</v>
      </c>
      <c r="N35" s="19">
        <v>70.099999999999994</v>
      </c>
      <c r="O35" s="19">
        <v>70.37</v>
      </c>
      <c r="P35" s="19">
        <v>70.02</v>
      </c>
      <c r="Q35" s="15" t="s">
        <v>48</v>
      </c>
      <c r="R35" s="20">
        <f t="shared" ref="R35:R43" si="15">AVERAGE(B35:P35)</f>
        <v>70.366666666666688</v>
      </c>
      <c r="S35" s="20">
        <f t="shared" ref="S35:S43" si="16">STDEV(B35:P35)</f>
        <v>0.58931760375474718</v>
      </c>
    </row>
    <row r="36" spans="1:21" s="15" customFormat="1" ht="18.75" x14ac:dyDescent="0.35">
      <c r="A36" s="15" t="s">
        <v>49</v>
      </c>
      <c r="B36" s="19">
        <v>7.0000000000000007E-2</v>
      </c>
      <c r="C36" s="19">
        <v>7.0000000000000007E-2</v>
      </c>
      <c r="D36" s="19">
        <v>0.14000000000000001</v>
      </c>
      <c r="E36" s="19">
        <v>0.06</v>
      </c>
      <c r="F36" s="19">
        <v>0.02</v>
      </c>
      <c r="G36" s="19">
        <v>0.16</v>
      </c>
      <c r="H36" s="19">
        <v>0.02</v>
      </c>
      <c r="I36" s="19">
        <v>0.11</v>
      </c>
      <c r="J36" s="19">
        <v>0.06</v>
      </c>
      <c r="K36" s="19">
        <v>0.08</v>
      </c>
      <c r="L36" s="19">
        <v>0.12</v>
      </c>
      <c r="M36" s="19">
        <v>0</v>
      </c>
      <c r="N36" s="19">
        <v>0.11</v>
      </c>
      <c r="O36" s="19">
        <v>0.08</v>
      </c>
      <c r="P36" s="19">
        <v>0.12</v>
      </c>
      <c r="Q36" s="15" t="s">
        <v>49</v>
      </c>
      <c r="R36" s="20">
        <f t="shared" si="15"/>
        <v>8.1333333333333341E-2</v>
      </c>
      <c r="S36" s="20">
        <f t="shared" si="16"/>
        <v>4.5960645691514708E-2</v>
      </c>
    </row>
    <row r="37" spans="1:21" s="15" customFormat="1" ht="18.75" x14ac:dyDescent="0.35">
      <c r="A37" s="15" t="s">
        <v>53</v>
      </c>
      <c r="B37" s="19">
        <v>11.97</v>
      </c>
      <c r="C37" s="19">
        <v>11.97</v>
      </c>
      <c r="D37" s="19">
        <v>11.99</v>
      </c>
      <c r="E37" s="19">
        <v>11.78</v>
      </c>
      <c r="F37" s="19">
        <v>12.38</v>
      </c>
      <c r="G37" s="19">
        <v>12.08</v>
      </c>
      <c r="H37" s="19">
        <v>12.15</v>
      </c>
      <c r="I37" s="19">
        <v>11.69</v>
      </c>
      <c r="J37" s="19">
        <v>11.97</v>
      </c>
      <c r="K37" s="19">
        <v>12.07</v>
      </c>
      <c r="L37" s="19">
        <v>12.21</v>
      </c>
      <c r="M37" s="19">
        <v>11.97</v>
      </c>
      <c r="N37" s="19">
        <v>11.97</v>
      </c>
      <c r="O37" s="19">
        <v>11.99</v>
      </c>
      <c r="P37" s="19">
        <v>11.92</v>
      </c>
      <c r="Q37" s="15" t="s">
        <v>53</v>
      </c>
      <c r="R37" s="20">
        <f t="shared" si="15"/>
        <v>12.007333333333333</v>
      </c>
      <c r="S37" s="20">
        <f t="shared" si="16"/>
        <v>0.16411958474002486</v>
      </c>
    </row>
    <row r="38" spans="1:21" s="15" customFormat="1" x14ac:dyDescent="0.2">
      <c r="A38" s="15" t="s">
        <v>5</v>
      </c>
      <c r="B38" s="19">
        <v>0.41</v>
      </c>
      <c r="C38" s="19">
        <v>0.54</v>
      </c>
      <c r="D38" s="19">
        <v>0.4</v>
      </c>
      <c r="E38" s="19">
        <v>0.54</v>
      </c>
      <c r="F38" s="19">
        <v>0.48</v>
      </c>
      <c r="G38" s="19">
        <v>0.44</v>
      </c>
      <c r="H38" s="19">
        <v>0.52</v>
      </c>
      <c r="I38" s="19">
        <v>0.53</v>
      </c>
      <c r="J38" s="19">
        <v>0.52</v>
      </c>
      <c r="K38" s="19">
        <v>0.49</v>
      </c>
      <c r="L38" s="19">
        <v>0.51</v>
      </c>
      <c r="M38" s="19">
        <v>0.47</v>
      </c>
      <c r="N38" s="19">
        <v>0.48</v>
      </c>
      <c r="O38" s="19">
        <v>0.53</v>
      </c>
      <c r="P38" s="19">
        <v>0.47</v>
      </c>
      <c r="Q38" s="15" t="s">
        <v>5</v>
      </c>
      <c r="R38" s="20">
        <f t="shared" si="15"/>
        <v>0.48866666666666669</v>
      </c>
      <c r="S38" s="20">
        <f t="shared" si="16"/>
        <v>4.5018514709691031E-2</v>
      </c>
    </row>
    <row r="39" spans="1:21" s="15" customFormat="1" x14ac:dyDescent="0.2">
      <c r="A39" s="15" t="s">
        <v>7</v>
      </c>
      <c r="B39" s="19">
        <v>0.19</v>
      </c>
      <c r="C39" s="19">
        <v>0</v>
      </c>
      <c r="D39" s="19">
        <v>0.14000000000000001</v>
      </c>
      <c r="E39" s="19">
        <v>0.18</v>
      </c>
      <c r="F39" s="19">
        <v>0.08</v>
      </c>
      <c r="G39" s="19">
        <v>0.16</v>
      </c>
      <c r="H39" s="19">
        <v>0.25</v>
      </c>
      <c r="I39" s="19">
        <v>0.18</v>
      </c>
      <c r="J39" s="19">
        <v>0.19</v>
      </c>
      <c r="K39" s="19">
        <v>0.17</v>
      </c>
      <c r="L39" s="19">
        <v>0.1</v>
      </c>
      <c r="M39" s="19">
        <v>0.17</v>
      </c>
      <c r="N39" s="19">
        <v>0.12</v>
      </c>
      <c r="O39" s="19">
        <v>7.0000000000000007E-2</v>
      </c>
      <c r="P39" s="19">
        <v>0.25</v>
      </c>
      <c r="Q39" s="15" t="s">
        <v>7</v>
      </c>
      <c r="R39" s="20">
        <f t="shared" si="15"/>
        <v>0.15</v>
      </c>
      <c r="S39" s="20">
        <f t="shared" si="16"/>
        <v>6.7188434378884831E-2</v>
      </c>
    </row>
    <row r="40" spans="1:21" s="15" customFormat="1" x14ac:dyDescent="0.2">
      <c r="A40" s="15" t="s">
        <v>8</v>
      </c>
      <c r="B40" s="19">
        <v>0.09</v>
      </c>
      <c r="C40" s="19">
        <v>0.13</v>
      </c>
      <c r="D40" s="19">
        <v>0.02</v>
      </c>
      <c r="E40" s="19">
        <v>0.12</v>
      </c>
      <c r="F40" s="19">
        <v>0.11</v>
      </c>
      <c r="G40" s="19">
        <v>0.11</v>
      </c>
      <c r="H40" s="19">
        <v>0.1</v>
      </c>
      <c r="I40" s="19">
        <v>0.1</v>
      </c>
      <c r="J40" s="19">
        <v>0.08</v>
      </c>
      <c r="K40" s="19">
        <v>0.11</v>
      </c>
      <c r="L40" s="19">
        <v>0.13</v>
      </c>
      <c r="M40" s="19">
        <v>0.13</v>
      </c>
      <c r="N40" s="19">
        <v>0.09</v>
      </c>
      <c r="O40" s="19">
        <v>0.08</v>
      </c>
      <c r="P40" s="19">
        <v>0.02</v>
      </c>
      <c r="Q40" s="15" t="s">
        <v>8</v>
      </c>
      <c r="R40" s="20">
        <f t="shared" si="15"/>
        <v>9.4666666666666677E-2</v>
      </c>
      <c r="S40" s="20">
        <f t="shared" si="16"/>
        <v>3.4613512362879878E-2</v>
      </c>
    </row>
    <row r="41" spans="1:21" s="15" customFormat="1" x14ac:dyDescent="0.2">
      <c r="A41" s="15" t="s">
        <v>9</v>
      </c>
      <c r="B41" s="19">
        <v>0.45</v>
      </c>
      <c r="C41" s="19">
        <v>0.52</v>
      </c>
      <c r="D41" s="19">
        <v>0.47</v>
      </c>
      <c r="E41" s="19">
        <v>0.43</v>
      </c>
      <c r="F41" s="19">
        <v>0.48</v>
      </c>
      <c r="G41" s="19">
        <v>0.42</v>
      </c>
      <c r="H41" s="19">
        <v>0.47</v>
      </c>
      <c r="I41" s="19">
        <v>0.5</v>
      </c>
      <c r="J41" s="19">
        <v>0.46</v>
      </c>
      <c r="K41" s="19">
        <v>0.46</v>
      </c>
      <c r="L41" s="19">
        <v>0.46</v>
      </c>
      <c r="M41" s="19">
        <v>0.46</v>
      </c>
      <c r="N41" s="19">
        <v>0.52</v>
      </c>
      <c r="O41" s="19">
        <v>0.54</v>
      </c>
      <c r="P41" s="19">
        <v>0.44</v>
      </c>
      <c r="Q41" s="15" t="s">
        <v>9</v>
      </c>
      <c r="R41" s="20">
        <f t="shared" si="15"/>
        <v>0.47200000000000003</v>
      </c>
      <c r="S41" s="20">
        <f t="shared" si="16"/>
        <v>3.4475664294853395E-2</v>
      </c>
    </row>
    <row r="42" spans="1:21" s="15" customFormat="1" ht="18.75" x14ac:dyDescent="0.35">
      <c r="A42" s="15" t="s">
        <v>54</v>
      </c>
      <c r="B42" s="19">
        <v>2.2400000000000002</v>
      </c>
      <c r="C42" s="19">
        <v>3.73</v>
      </c>
      <c r="D42" s="19">
        <v>2.48</v>
      </c>
      <c r="E42" s="19">
        <v>3.56</v>
      </c>
      <c r="F42" s="19">
        <v>3.46</v>
      </c>
      <c r="G42" s="19">
        <v>3.75</v>
      </c>
      <c r="H42" s="19">
        <v>2.94</v>
      </c>
      <c r="I42" s="19">
        <v>3.65</v>
      </c>
      <c r="J42" s="19">
        <v>3.73</v>
      </c>
      <c r="K42" s="19">
        <v>3.61</v>
      </c>
      <c r="L42" s="19">
        <v>3.84</v>
      </c>
      <c r="M42" s="19">
        <v>3.63</v>
      </c>
      <c r="N42" s="19">
        <v>3.64</v>
      </c>
      <c r="O42" s="19">
        <v>3.56</v>
      </c>
      <c r="P42" s="19">
        <v>3.71</v>
      </c>
      <c r="Q42" s="15" t="s">
        <v>54</v>
      </c>
      <c r="R42" s="20">
        <f t="shared" si="15"/>
        <v>3.4353333333333342</v>
      </c>
      <c r="S42" s="20">
        <f t="shared" si="16"/>
        <v>0.48453020938793739</v>
      </c>
    </row>
    <row r="43" spans="1:21" s="15" customFormat="1" ht="18.75" x14ac:dyDescent="0.35">
      <c r="A43" s="15" t="s">
        <v>55</v>
      </c>
      <c r="B43" s="19">
        <v>3.41</v>
      </c>
      <c r="C43" s="19">
        <v>3.14</v>
      </c>
      <c r="D43" s="19">
        <v>3.32</v>
      </c>
      <c r="E43" s="19">
        <v>3.39</v>
      </c>
      <c r="F43" s="19">
        <v>3.07</v>
      </c>
      <c r="G43" s="19">
        <v>3.11</v>
      </c>
      <c r="H43" s="19">
        <v>3.11</v>
      </c>
      <c r="I43" s="19">
        <v>3.08</v>
      </c>
      <c r="J43" s="19">
        <v>3.03</v>
      </c>
      <c r="K43" s="19">
        <v>3.21</v>
      </c>
      <c r="L43" s="19">
        <v>3.14</v>
      </c>
      <c r="M43" s="19">
        <v>3.09</v>
      </c>
      <c r="N43" s="19">
        <v>3.15</v>
      </c>
      <c r="O43" s="19">
        <v>3.17</v>
      </c>
      <c r="P43" s="19">
        <v>3.08</v>
      </c>
      <c r="Q43" s="15" t="s">
        <v>55</v>
      </c>
      <c r="R43" s="20">
        <f t="shared" si="15"/>
        <v>3.166666666666667</v>
      </c>
      <c r="S43" s="20">
        <f t="shared" si="16"/>
        <v>0.11696560340951691</v>
      </c>
    </row>
    <row r="44" spans="1:21" s="15" customFormat="1" x14ac:dyDescent="0.2">
      <c r="A44" s="17" t="s">
        <v>13</v>
      </c>
      <c r="B44" s="21">
        <f t="shared" ref="B44:P44" si="17">SUM(B35:B43)</f>
        <v>89.109999999999985</v>
      </c>
      <c r="C44" s="21">
        <f t="shared" si="17"/>
        <v>90.38</v>
      </c>
      <c r="D44" s="21">
        <f t="shared" si="17"/>
        <v>88.96</v>
      </c>
      <c r="E44" s="21">
        <f t="shared" si="17"/>
        <v>91.180000000000035</v>
      </c>
      <c r="F44" s="21">
        <f t="shared" si="17"/>
        <v>91.649999999999977</v>
      </c>
      <c r="G44" s="21">
        <f t="shared" si="17"/>
        <v>91.249999999999986</v>
      </c>
      <c r="H44" s="21">
        <f t="shared" si="17"/>
        <v>89.799999999999983</v>
      </c>
      <c r="I44" s="21">
        <f t="shared" si="17"/>
        <v>89.09</v>
      </c>
      <c r="J44" s="21">
        <f t="shared" si="17"/>
        <v>90.179999999999993</v>
      </c>
      <c r="K44" s="21">
        <f t="shared" si="17"/>
        <v>90.149999999999977</v>
      </c>
      <c r="L44" s="21">
        <f t="shared" si="17"/>
        <v>91.589999999999989</v>
      </c>
      <c r="M44" s="21">
        <f t="shared" si="17"/>
        <v>89.999999999999986</v>
      </c>
      <c r="N44" s="21">
        <f t="shared" si="17"/>
        <v>90.18</v>
      </c>
      <c r="O44" s="21">
        <f t="shared" si="17"/>
        <v>90.39</v>
      </c>
      <c r="P44" s="21">
        <f t="shared" si="17"/>
        <v>90.029999999999987</v>
      </c>
      <c r="Q44" s="21"/>
      <c r="R44" s="22">
        <f>AVERAGE(B44:P44)</f>
        <v>90.262666666666675</v>
      </c>
      <c r="S44" s="22" t="s">
        <v>14</v>
      </c>
    </row>
    <row r="45" spans="1:21" s="15" customFormat="1" x14ac:dyDescent="0.2"/>
    <row r="46" spans="1:21" s="15" customFormat="1" x14ac:dyDescent="0.2">
      <c r="A46" s="17" t="s">
        <v>1</v>
      </c>
      <c r="B46" s="17" t="s">
        <v>14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8" t="s">
        <v>56</v>
      </c>
      <c r="S46" s="18" t="s">
        <v>36</v>
      </c>
      <c r="T46" s="26"/>
      <c r="U46" s="26"/>
    </row>
    <row r="47" spans="1:21" s="15" customFormat="1" ht="18.75" x14ac:dyDescent="0.35">
      <c r="A47" s="15" t="s">
        <v>48</v>
      </c>
      <c r="B47" s="19">
        <f t="shared" ref="B47:P47" si="18">100/B44*B35</f>
        <v>78.868813825608811</v>
      </c>
      <c r="C47" s="19">
        <f t="shared" si="18"/>
        <v>77.760566497012618</v>
      </c>
      <c r="D47" s="19">
        <f t="shared" si="18"/>
        <v>78.687050359712245</v>
      </c>
      <c r="E47" s="19">
        <f t="shared" si="18"/>
        <v>77.999561307304205</v>
      </c>
      <c r="F47" s="19">
        <f t="shared" si="18"/>
        <v>78.09056192034916</v>
      </c>
      <c r="G47" s="19">
        <f t="shared" si="18"/>
        <v>77.830136986301383</v>
      </c>
      <c r="H47" s="19">
        <f t="shared" si="18"/>
        <v>78.218262806236083</v>
      </c>
      <c r="I47" s="19">
        <f t="shared" si="18"/>
        <v>77.730385003928603</v>
      </c>
      <c r="J47" s="19">
        <f t="shared" si="18"/>
        <v>77.777777777777786</v>
      </c>
      <c r="K47" s="19">
        <f t="shared" si="18"/>
        <v>77.592900721020555</v>
      </c>
      <c r="L47" s="19">
        <f t="shared" si="18"/>
        <v>77.60672562506825</v>
      </c>
      <c r="M47" s="19">
        <f t="shared" si="18"/>
        <v>77.866666666666688</v>
      </c>
      <c r="N47" s="19">
        <f t="shared" si="18"/>
        <v>77.733422044799269</v>
      </c>
      <c r="O47" s="19">
        <f t="shared" si="18"/>
        <v>77.851532249142622</v>
      </c>
      <c r="P47" s="19">
        <f t="shared" si="18"/>
        <v>77.774075308230593</v>
      </c>
      <c r="Q47" s="15" t="s">
        <v>48</v>
      </c>
      <c r="R47" s="19">
        <f t="shared" ref="R47:R55" si="19">AVERAGE(B47:P47)</f>
        <v>77.959229273277259</v>
      </c>
      <c r="S47" s="19">
        <f t="shared" ref="S47:S55" si="20">STDEV(B47:P47)</f>
        <v>0.37305301927565049</v>
      </c>
      <c r="T47" s="19"/>
      <c r="U47" s="19"/>
    </row>
    <row r="48" spans="1:21" s="15" customFormat="1" ht="18.75" x14ac:dyDescent="0.35">
      <c r="A48" s="15" t="s">
        <v>49</v>
      </c>
      <c r="B48" s="19">
        <f t="shared" ref="B48:P48" si="21">100/B44*B36</f>
        <v>7.8554595443833489E-2</v>
      </c>
      <c r="C48" s="19">
        <f t="shared" si="21"/>
        <v>7.7450763443239673E-2</v>
      </c>
      <c r="D48" s="19">
        <f t="shared" si="21"/>
        <v>0.15737410071942448</v>
      </c>
      <c r="E48" s="19">
        <f t="shared" si="21"/>
        <v>6.5803904364992297E-2</v>
      </c>
      <c r="F48" s="19">
        <f t="shared" si="21"/>
        <v>2.1822149481723955E-2</v>
      </c>
      <c r="G48" s="19">
        <f t="shared" si="21"/>
        <v>0.17534246575342469</v>
      </c>
      <c r="H48" s="19">
        <f t="shared" si="21"/>
        <v>2.2271714922049001E-2</v>
      </c>
      <c r="I48" s="19">
        <f t="shared" si="21"/>
        <v>0.12347064765966999</v>
      </c>
      <c r="J48" s="19">
        <f t="shared" si="21"/>
        <v>6.65335994677312E-2</v>
      </c>
      <c r="K48" s="19">
        <f t="shared" si="21"/>
        <v>8.8740987243483116E-2</v>
      </c>
      <c r="L48" s="19">
        <f t="shared" si="21"/>
        <v>0.1310186701604979</v>
      </c>
      <c r="M48" s="19">
        <f t="shared" si="21"/>
        <v>0</v>
      </c>
      <c r="N48" s="19">
        <f t="shared" si="21"/>
        <v>0.12197826569084053</v>
      </c>
      <c r="O48" s="19">
        <f t="shared" si="21"/>
        <v>8.8505365637791794E-2</v>
      </c>
      <c r="P48" s="19">
        <f t="shared" si="21"/>
        <v>0.13328890369876709</v>
      </c>
      <c r="Q48" s="15" t="s">
        <v>49</v>
      </c>
      <c r="R48" s="19">
        <f t="shared" si="19"/>
        <v>9.0143742245831285E-2</v>
      </c>
      <c r="S48" s="19">
        <f t="shared" si="20"/>
        <v>5.0909873281177125E-2</v>
      </c>
      <c r="T48" s="19"/>
      <c r="U48" s="19"/>
    </row>
    <row r="49" spans="1:21" s="15" customFormat="1" ht="18.75" x14ac:dyDescent="0.35">
      <c r="A49" s="15" t="s">
        <v>53</v>
      </c>
      <c r="B49" s="19">
        <f t="shared" ref="B49:P49" si="22">100/B44*B37</f>
        <v>13.432835820895527</v>
      </c>
      <c r="C49" s="19">
        <f t="shared" si="22"/>
        <v>13.244080548793983</v>
      </c>
      <c r="D49" s="19">
        <f t="shared" si="22"/>
        <v>13.477967625899282</v>
      </c>
      <c r="E49" s="19">
        <f t="shared" si="22"/>
        <v>12.91949989032682</v>
      </c>
      <c r="F49" s="19">
        <f t="shared" si="22"/>
        <v>13.507910529187129</v>
      </c>
      <c r="G49" s="19">
        <f t="shared" si="22"/>
        <v>13.238356164383564</v>
      </c>
      <c r="H49" s="19">
        <f t="shared" si="22"/>
        <v>13.530066815144769</v>
      </c>
      <c r="I49" s="19">
        <f t="shared" si="22"/>
        <v>13.121562464923111</v>
      </c>
      <c r="J49" s="19">
        <f t="shared" si="22"/>
        <v>13.273453093812376</v>
      </c>
      <c r="K49" s="19">
        <f t="shared" si="22"/>
        <v>13.388796450360514</v>
      </c>
      <c r="L49" s="19">
        <f t="shared" si="22"/>
        <v>13.331149688830662</v>
      </c>
      <c r="M49" s="19">
        <f t="shared" si="22"/>
        <v>13.300000000000004</v>
      </c>
      <c r="N49" s="19">
        <f t="shared" si="22"/>
        <v>13.273453093812375</v>
      </c>
      <c r="O49" s="19">
        <f t="shared" si="22"/>
        <v>13.264741674964046</v>
      </c>
      <c r="P49" s="19">
        <f t="shared" si="22"/>
        <v>13.240031100744199</v>
      </c>
      <c r="Q49" s="15" t="s">
        <v>53</v>
      </c>
      <c r="R49" s="19">
        <f t="shared" si="19"/>
        <v>13.302926997471893</v>
      </c>
      <c r="S49" s="19">
        <f t="shared" si="20"/>
        <v>0.15675232772335942</v>
      </c>
      <c r="T49" s="19"/>
      <c r="U49" s="19"/>
    </row>
    <row r="50" spans="1:21" s="15" customFormat="1" x14ac:dyDescent="0.2">
      <c r="A50" s="15" t="s">
        <v>5</v>
      </c>
      <c r="B50" s="19">
        <f t="shared" ref="B50:P50" si="23">100/B44*B38</f>
        <v>0.46010548759959607</v>
      </c>
      <c r="C50" s="19">
        <f t="shared" si="23"/>
        <v>0.59747731799070602</v>
      </c>
      <c r="D50" s="19">
        <f t="shared" si="23"/>
        <v>0.44964028776978426</v>
      </c>
      <c r="E50" s="19">
        <f t="shared" si="23"/>
        <v>0.59223513928493077</v>
      </c>
      <c r="F50" s="19">
        <f t="shared" si="23"/>
        <v>0.52373158756137483</v>
      </c>
      <c r="G50" s="19">
        <f t="shared" si="23"/>
        <v>0.48219178082191788</v>
      </c>
      <c r="H50" s="19">
        <f t="shared" si="23"/>
        <v>0.57906458797327409</v>
      </c>
      <c r="I50" s="19">
        <f t="shared" si="23"/>
        <v>0.59490402963295541</v>
      </c>
      <c r="J50" s="19">
        <f t="shared" si="23"/>
        <v>0.5766245287203372</v>
      </c>
      <c r="K50" s="19">
        <f t="shared" si="23"/>
        <v>0.54353854686633407</v>
      </c>
      <c r="L50" s="19">
        <f t="shared" si="23"/>
        <v>0.55682934818211605</v>
      </c>
      <c r="M50" s="19">
        <f t="shared" si="23"/>
        <v>0.52222222222222237</v>
      </c>
      <c r="N50" s="19">
        <f t="shared" si="23"/>
        <v>0.53226879574184949</v>
      </c>
      <c r="O50" s="19">
        <f t="shared" si="23"/>
        <v>0.58634804735037072</v>
      </c>
      <c r="P50" s="19">
        <f t="shared" si="23"/>
        <v>0.52204820615350445</v>
      </c>
      <c r="Q50" s="15" t="s">
        <v>5</v>
      </c>
      <c r="R50" s="19">
        <f t="shared" si="19"/>
        <v>0.54128199425808499</v>
      </c>
      <c r="S50" s="19">
        <f t="shared" si="20"/>
        <v>4.8686892892452607E-2</v>
      </c>
      <c r="T50" s="19"/>
      <c r="U50" s="19"/>
    </row>
    <row r="51" spans="1:21" s="15" customFormat="1" x14ac:dyDescent="0.2">
      <c r="A51" s="15" t="s">
        <v>7</v>
      </c>
      <c r="B51" s="19">
        <f t="shared" ref="B51:P51" si="24">100/B44*B39</f>
        <v>0.21321961620469088</v>
      </c>
      <c r="C51" s="19">
        <f t="shared" si="24"/>
        <v>0</v>
      </c>
      <c r="D51" s="19">
        <f t="shared" si="24"/>
        <v>0.15737410071942448</v>
      </c>
      <c r="E51" s="19">
        <f t="shared" si="24"/>
        <v>0.1974117130949769</v>
      </c>
      <c r="F51" s="19">
        <f t="shared" si="24"/>
        <v>8.728859792689582E-2</v>
      </c>
      <c r="G51" s="19">
        <f t="shared" si="24"/>
        <v>0.17534246575342469</v>
      </c>
      <c r="H51" s="19">
        <f t="shared" si="24"/>
        <v>0.27839643652561252</v>
      </c>
      <c r="I51" s="19">
        <f t="shared" si="24"/>
        <v>0.20204287798855089</v>
      </c>
      <c r="J51" s="19">
        <f t="shared" si="24"/>
        <v>0.21068973164781549</v>
      </c>
      <c r="K51" s="19">
        <f t="shared" si="24"/>
        <v>0.18857459789240164</v>
      </c>
      <c r="L51" s="19">
        <f t="shared" si="24"/>
        <v>0.10918222513374826</v>
      </c>
      <c r="M51" s="19">
        <f t="shared" si="24"/>
        <v>0.18888888888888894</v>
      </c>
      <c r="N51" s="19">
        <f t="shared" si="24"/>
        <v>0.13306719893546237</v>
      </c>
      <c r="O51" s="19">
        <f t="shared" si="24"/>
        <v>7.7442194933067823E-2</v>
      </c>
      <c r="P51" s="19">
        <f t="shared" si="24"/>
        <v>0.27768521603909813</v>
      </c>
      <c r="Q51" s="15" t="s">
        <v>7</v>
      </c>
      <c r="R51" s="19">
        <f t="shared" si="19"/>
        <v>0.16644039077893727</v>
      </c>
      <c r="S51" s="19">
        <f t="shared" si="20"/>
        <v>7.498489676401196E-2</v>
      </c>
      <c r="T51" s="19"/>
      <c r="U51" s="19"/>
    </row>
    <row r="52" spans="1:21" s="15" customFormat="1" x14ac:dyDescent="0.2">
      <c r="A52" s="15" t="s">
        <v>8</v>
      </c>
      <c r="B52" s="19">
        <f t="shared" ref="B52:P52" si="25">100/B44*B40</f>
        <v>0.10099876557064304</v>
      </c>
      <c r="C52" s="19">
        <f t="shared" si="25"/>
        <v>0.14383713210887367</v>
      </c>
      <c r="D52" s="19">
        <f t="shared" si="25"/>
        <v>2.2482014388489211E-2</v>
      </c>
      <c r="E52" s="19">
        <f t="shared" si="25"/>
        <v>0.13160780872998459</v>
      </c>
      <c r="F52" s="19">
        <f t="shared" si="25"/>
        <v>0.12002182214948175</v>
      </c>
      <c r="G52" s="19">
        <f t="shared" si="25"/>
        <v>0.12054794520547947</v>
      </c>
      <c r="H52" s="19">
        <f t="shared" si="25"/>
        <v>0.11135857461024501</v>
      </c>
      <c r="I52" s="19">
        <f t="shared" si="25"/>
        <v>0.11224604332697273</v>
      </c>
      <c r="J52" s="19">
        <f t="shared" si="25"/>
        <v>8.8711465956974947E-2</v>
      </c>
      <c r="K52" s="19">
        <f t="shared" si="25"/>
        <v>0.12201885745978928</v>
      </c>
      <c r="L52" s="19">
        <f t="shared" si="25"/>
        <v>0.14193689267387272</v>
      </c>
      <c r="M52" s="19">
        <f t="shared" si="25"/>
        <v>0.14444444444444449</v>
      </c>
      <c r="N52" s="19">
        <f t="shared" si="25"/>
        <v>9.9800399201596793E-2</v>
      </c>
      <c r="O52" s="19">
        <f t="shared" si="25"/>
        <v>8.8505365637791794E-2</v>
      </c>
      <c r="P52" s="19">
        <f t="shared" si="25"/>
        <v>2.2214817283127849E-2</v>
      </c>
      <c r="Q52" s="15" t="s">
        <v>8</v>
      </c>
      <c r="R52" s="19">
        <f t="shared" si="19"/>
        <v>0.10471548991651783</v>
      </c>
      <c r="S52" s="19">
        <f t="shared" si="20"/>
        <v>3.8011552459430421E-2</v>
      </c>
      <c r="T52" s="19"/>
      <c r="U52" s="19"/>
    </row>
    <row r="53" spans="1:21" s="15" customFormat="1" x14ac:dyDescent="0.2">
      <c r="A53" s="15" t="s">
        <v>9</v>
      </c>
      <c r="B53" s="19">
        <f t="shared" ref="B53:P53" si="26">100/B44*B41</f>
        <v>0.50499382785321523</v>
      </c>
      <c r="C53" s="19">
        <f t="shared" si="26"/>
        <v>0.57534852843549467</v>
      </c>
      <c r="D53" s="19">
        <f t="shared" si="26"/>
        <v>0.52832733812949639</v>
      </c>
      <c r="E53" s="19">
        <f t="shared" si="26"/>
        <v>0.47159464794911149</v>
      </c>
      <c r="F53" s="19">
        <f t="shared" si="26"/>
        <v>0.52373158756137483</v>
      </c>
      <c r="G53" s="19">
        <f t="shared" si="26"/>
        <v>0.46027397260273978</v>
      </c>
      <c r="H53" s="19">
        <f t="shared" si="26"/>
        <v>0.52338530066815148</v>
      </c>
      <c r="I53" s="19">
        <f t="shared" si="26"/>
        <v>0.56123021663486361</v>
      </c>
      <c r="J53" s="19">
        <f t="shared" si="26"/>
        <v>0.51009092925260591</v>
      </c>
      <c r="K53" s="19">
        <f t="shared" si="26"/>
        <v>0.51026067665002794</v>
      </c>
      <c r="L53" s="19">
        <f t="shared" si="26"/>
        <v>0.50223823561524195</v>
      </c>
      <c r="M53" s="19">
        <f t="shared" si="26"/>
        <v>0.51111111111111129</v>
      </c>
      <c r="N53" s="19">
        <f t="shared" si="26"/>
        <v>0.57662452872033709</v>
      </c>
      <c r="O53" s="19">
        <f t="shared" si="26"/>
        <v>0.59741121805509467</v>
      </c>
      <c r="P53" s="19">
        <f t="shared" si="26"/>
        <v>0.4887259802288127</v>
      </c>
      <c r="Q53" s="15" t="s">
        <v>9</v>
      </c>
      <c r="R53" s="19">
        <f t="shared" si="19"/>
        <v>0.52302320663117863</v>
      </c>
      <c r="S53" s="19">
        <f t="shared" si="20"/>
        <v>3.9298236857992469E-2</v>
      </c>
      <c r="T53" s="19"/>
      <c r="U53" s="19"/>
    </row>
    <row r="54" spans="1:21" s="15" customFormat="1" ht="18.75" x14ac:dyDescent="0.35">
      <c r="A54" s="15" t="s">
        <v>54</v>
      </c>
      <c r="B54" s="19">
        <f t="shared" ref="B54:P54" si="27">100/B44*B42</f>
        <v>2.5137470542026716</v>
      </c>
      <c r="C54" s="19">
        <f t="shared" si="27"/>
        <v>4.1270192520469138</v>
      </c>
      <c r="D54" s="19">
        <f t="shared" si="27"/>
        <v>2.7877697841726623</v>
      </c>
      <c r="E54" s="19">
        <f t="shared" si="27"/>
        <v>3.9043649923228765</v>
      </c>
      <c r="F54" s="19">
        <f t="shared" si="27"/>
        <v>3.775231860338244</v>
      </c>
      <c r="G54" s="19">
        <f t="shared" si="27"/>
        <v>4.1095890410958908</v>
      </c>
      <c r="H54" s="19">
        <f t="shared" si="27"/>
        <v>3.2739420935412031</v>
      </c>
      <c r="I54" s="19">
        <f t="shared" si="27"/>
        <v>4.0969805814345044</v>
      </c>
      <c r="J54" s="19">
        <f t="shared" si="27"/>
        <v>4.1361721002439564</v>
      </c>
      <c r="K54" s="19">
        <f t="shared" si="27"/>
        <v>4.004437049362175</v>
      </c>
      <c r="L54" s="19">
        <f t="shared" si="27"/>
        <v>4.1925974451359327</v>
      </c>
      <c r="M54" s="19">
        <f t="shared" si="27"/>
        <v>4.0333333333333341</v>
      </c>
      <c r="N54" s="19">
        <f t="shared" si="27"/>
        <v>4.0363717010423592</v>
      </c>
      <c r="O54" s="19">
        <f t="shared" si="27"/>
        <v>3.9384887708817349</v>
      </c>
      <c r="P54" s="19">
        <f t="shared" si="27"/>
        <v>4.1208486060202159</v>
      </c>
      <c r="Q54" s="15" t="s">
        <v>54</v>
      </c>
      <c r="R54" s="19">
        <f t="shared" si="19"/>
        <v>3.8033929110116445</v>
      </c>
      <c r="S54" s="19">
        <f t="shared" si="20"/>
        <v>0.52095302588979064</v>
      </c>
      <c r="T54" s="19"/>
      <c r="U54" s="19"/>
    </row>
    <row r="55" spans="1:21" s="15" customFormat="1" ht="18.75" x14ac:dyDescent="0.35">
      <c r="A55" s="15" t="s">
        <v>55</v>
      </c>
      <c r="B55" s="19">
        <f t="shared" ref="B55:P55" si="28">100/B44*B43</f>
        <v>3.8267310066210314</v>
      </c>
      <c r="C55" s="19">
        <f t="shared" si="28"/>
        <v>3.4742199601681794</v>
      </c>
      <c r="D55" s="19">
        <f t="shared" si="28"/>
        <v>3.7320143884892087</v>
      </c>
      <c r="E55" s="19">
        <f t="shared" si="28"/>
        <v>3.717920596622065</v>
      </c>
      <c r="F55" s="19">
        <f t="shared" si="28"/>
        <v>3.3496999454446268</v>
      </c>
      <c r="G55" s="19">
        <f t="shared" si="28"/>
        <v>3.408219178082192</v>
      </c>
      <c r="H55" s="19">
        <f t="shared" si="28"/>
        <v>3.4632516703786198</v>
      </c>
      <c r="I55" s="19">
        <f t="shared" si="28"/>
        <v>3.4571781344707597</v>
      </c>
      <c r="J55" s="19">
        <f t="shared" si="28"/>
        <v>3.3599467731204258</v>
      </c>
      <c r="K55" s="19">
        <f t="shared" si="28"/>
        <v>3.56073211314476</v>
      </c>
      <c r="L55" s="19">
        <f t="shared" si="28"/>
        <v>3.4283218691996948</v>
      </c>
      <c r="M55" s="19">
        <f t="shared" si="28"/>
        <v>3.433333333333334</v>
      </c>
      <c r="N55" s="19">
        <f t="shared" si="28"/>
        <v>3.4930139720558877</v>
      </c>
      <c r="O55" s="19">
        <f t="shared" si="28"/>
        <v>3.5070251133974999</v>
      </c>
      <c r="P55" s="19">
        <f t="shared" si="28"/>
        <v>3.4210818616016891</v>
      </c>
      <c r="Q55" s="15" t="s">
        <v>55</v>
      </c>
      <c r="R55" s="19">
        <f t="shared" si="19"/>
        <v>3.5088459944086652</v>
      </c>
      <c r="S55" s="19">
        <f t="shared" si="20"/>
        <v>0.14166705220610185</v>
      </c>
      <c r="T55" s="19"/>
      <c r="U55" s="19"/>
    </row>
    <row r="56" spans="1:21" s="15" customFormat="1" x14ac:dyDescent="0.2">
      <c r="A56" s="17" t="s">
        <v>13</v>
      </c>
      <c r="B56" s="21">
        <f t="shared" ref="B56:P56" si="29">100/B44*B44</f>
        <v>100</v>
      </c>
      <c r="C56" s="21">
        <f t="shared" si="29"/>
        <v>100</v>
      </c>
      <c r="D56" s="21">
        <f t="shared" si="29"/>
        <v>100</v>
      </c>
      <c r="E56" s="21">
        <f t="shared" si="29"/>
        <v>100</v>
      </c>
      <c r="F56" s="21">
        <f t="shared" si="29"/>
        <v>99.999999999999986</v>
      </c>
      <c r="G56" s="21">
        <f t="shared" si="29"/>
        <v>100</v>
      </c>
      <c r="H56" s="21">
        <f t="shared" si="29"/>
        <v>100</v>
      </c>
      <c r="I56" s="21">
        <f t="shared" si="29"/>
        <v>100</v>
      </c>
      <c r="J56" s="21">
        <f t="shared" si="29"/>
        <v>100</v>
      </c>
      <c r="K56" s="21">
        <f t="shared" si="29"/>
        <v>100</v>
      </c>
      <c r="L56" s="21">
        <f t="shared" si="29"/>
        <v>100</v>
      </c>
      <c r="M56" s="21">
        <f t="shared" si="29"/>
        <v>100.00000000000001</v>
      </c>
      <c r="N56" s="21">
        <f t="shared" si="29"/>
        <v>100</v>
      </c>
      <c r="O56" s="21">
        <f t="shared" si="29"/>
        <v>100.00000000000001</v>
      </c>
      <c r="P56" s="21">
        <f t="shared" si="29"/>
        <v>100</v>
      </c>
      <c r="Q56" s="21"/>
      <c r="R56" s="21">
        <f>SUM(R47:R55)</f>
        <v>100</v>
      </c>
      <c r="S56" s="17"/>
      <c r="T56" s="19"/>
    </row>
    <row r="57" spans="1:21" s="15" customFormat="1" x14ac:dyDescent="0.2"/>
  </sheetData>
  <phoneticPr fontId="2"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AA6BB-E74B-8D40-93A8-6DDA76FC758F}">
  <dimension ref="A1:S27"/>
  <sheetViews>
    <sheetView workbookViewId="0">
      <selection activeCell="N56" sqref="N56"/>
    </sheetView>
  </sheetViews>
  <sheetFormatPr defaultColWidth="10.875" defaultRowHeight="15" x14ac:dyDescent="0.2"/>
  <cols>
    <col min="1" max="1" width="10.875" style="14"/>
    <col min="2" max="2" width="8.875" style="14" customWidth="1"/>
    <col min="3" max="16" width="10.875" style="14"/>
    <col min="17" max="17" width="8.875" style="14" customWidth="1"/>
    <col min="18" max="16384" width="10.875" style="14"/>
  </cols>
  <sheetData>
    <row r="1" spans="1:19" ht="15.75" x14ac:dyDescent="0.25">
      <c r="A1" s="37" t="s">
        <v>123</v>
      </c>
      <c r="B1" s="16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x14ac:dyDescent="0.2">
      <c r="A2" s="15" t="s">
        <v>79</v>
      </c>
      <c r="B2" s="16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">
      <c r="A3" s="15" t="s">
        <v>80</v>
      </c>
      <c r="B3" s="16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x14ac:dyDescent="0.2">
      <c r="A4" s="15" t="s">
        <v>44</v>
      </c>
      <c r="B4" s="16"/>
      <c r="C4" s="15"/>
      <c r="D4" s="15"/>
      <c r="E4" s="15"/>
      <c r="F4" s="15"/>
      <c r="G4" s="15"/>
      <c r="H4" s="15"/>
      <c r="I4" s="15" t="s">
        <v>0</v>
      </c>
      <c r="J4" s="15"/>
      <c r="K4" s="15"/>
      <c r="L4" s="15"/>
      <c r="M4" s="15" t="s">
        <v>0</v>
      </c>
      <c r="N4" s="15"/>
      <c r="O4" s="15"/>
      <c r="P4" s="15"/>
      <c r="Q4" s="15"/>
      <c r="R4" s="15"/>
      <c r="S4" s="15"/>
    </row>
    <row r="5" spans="1:19" x14ac:dyDescent="0.2">
      <c r="A5" s="17" t="s">
        <v>1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18" t="s">
        <v>56</v>
      </c>
      <c r="S5" s="18" t="s">
        <v>36</v>
      </c>
    </row>
    <row r="6" spans="1:19" ht="18.75" x14ac:dyDescent="0.35">
      <c r="A6" s="15" t="s">
        <v>48</v>
      </c>
      <c r="B6" s="19">
        <v>72.08</v>
      </c>
      <c r="C6" s="19">
        <v>72</v>
      </c>
      <c r="D6" s="19">
        <v>72.48</v>
      </c>
      <c r="E6" s="19">
        <v>71.930000000000007</v>
      </c>
      <c r="F6" s="19">
        <v>71.989999999999995</v>
      </c>
      <c r="G6" s="19">
        <v>72.010000000000005</v>
      </c>
      <c r="H6" s="19">
        <v>72.11</v>
      </c>
      <c r="I6" s="19">
        <v>71.91</v>
      </c>
      <c r="J6" s="19">
        <v>71.83</v>
      </c>
      <c r="K6" s="19">
        <v>72.150000000000006</v>
      </c>
      <c r="L6" s="19">
        <v>72.010000000000005</v>
      </c>
      <c r="M6" s="19">
        <v>71.930000000000007</v>
      </c>
      <c r="N6" s="19">
        <v>72.53</v>
      </c>
      <c r="O6" s="19">
        <v>72.19</v>
      </c>
      <c r="P6" s="19">
        <v>72.47</v>
      </c>
      <c r="Q6" s="15" t="s">
        <v>48</v>
      </c>
      <c r="R6" s="20">
        <f t="shared" ref="R6:R14" si="0">AVERAGE(B6:P6)</f>
        <v>72.108000000000004</v>
      </c>
      <c r="S6" s="20">
        <f t="shared" ref="S6:S14" si="1">STDEV(B6:P6)</f>
        <v>0.22062249593884509</v>
      </c>
    </row>
    <row r="7" spans="1:19" ht="18.75" x14ac:dyDescent="0.35">
      <c r="A7" s="15" t="s">
        <v>49</v>
      </c>
      <c r="B7" s="19">
        <v>0.15</v>
      </c>
      <c r="C7" s="19">
        <v>0.21</v>
      </c>
      <c r="D7" s="19">
        <v>0.2</v>
      </c>
      <c r="E7" s="19">
        <v>0.15</v>
      </c>
      <c r="F7" s="19">
        <v>0.16</v>
      </c>
      <c r="G7" s="19">
        <v>0.09</v>
      </c>
      <c r="H7" s="19">
        <v>0.22</v>
      </c>
      <c r="I7" s="19">
        <v>0.17</v>
      </c>
      <c r="J7" s="19">
        <v>0.2</v>
      </c>
      <c r="K7" s="19">
        <v>0.23</v>
      </c>
      <c r="L7" s="19">
        <v>0.19</v>
      </c>
      <c r="M7" s="19">
        <v>0.12</v>
      </c>
      <c r="N7" s="19">
        <v>0.26</v>
      </c>
      <c r="O7" s="19">
        <v>0.26</v>
      </c>
      <c r="P7" s="19">
        <v>0.2</v>
      </c>
      <c r="Q7" s="15" t="s">
        <v>49</v>
      </c>
      <c r="R7" s="20">
        <f t="shared" si="0"/>
        <v>0.1873333333333333</v>
      </c>
      <c r="S7" s="20">
        <f t="shared" si="1"/>
        <v>4.8027769744874466E-2</v>
      </c>
    </row>
    <row r="8" spans="1:19" ht="18.75" x14ac:dyDescent="0.35">
      <c r="A8" s="15" t="s">
        <v>50</v>
      </c>
      <c r="B8" s="19">
        <v>12.48</v>
      </c>
      <c r="C8" s="19">
        <v>12.32</v>
      </c>
      <c r="D8" s="19">
        <v>11.98</v>
      </c>
      <c r="E8" s="19">
        <v>12.28</v>
      </c>
      <c r="F8" s="19">
        <v>12.39</v>
      </c>
      <c r="G8" s="19">
        <v>12.14</v>
      </c>
      <c r="H8" s="19">
        <v>12.39</v>
      </c>
      <c r="I8" s="19">
        <v>12.35</v>
      </c>
      <c r="J8" s="19">
        <v>12.51</v>
      </c>
      <c r="K8" s="19">
        <v>12.23</v>
      </c>
      <c r="L8" s="19">
        <v>12.41</v>
      </c>
      <c r="M8" s="19">
        <v>12.36</v>
      </c>
      <c r="N8" s="19">
        <v>12.47</v>
      </c>
      <c r="O8" s="19">
        <v>12.5</v>
      </c>
      <c r="P8" s="19">
        <v>12.54</v>
      </c>
      <c r="Q8" s="15" t="s">
        <v>50</v>
      </c>
      <c r="R8" s="20">
        <f t="shared" si="0"/>
        <v>12.356666666666667</v>
      </c>
      <c r="S8" s="20">
        <f t="shared" si="1"/>
        <v>0.15187714333192676</v>
      </c>
    </row>
    <row r="9" spans="1:19" x14ac:dyDescent="0.2">
      <c r="A9" s="15" t="s">
        <v>5</v>
      </c>
      <c r="B9" s="19">
        <v>1.1200000000000001</v>
      </c>
      <c r="C9" s="19">
        <v>1.22</v>
      </c>
      <c r="D9" s="19">
        <v>1.06</v>
      </c>
      <c r="E9" s="19">
        <v>1.3</v>
      </c>
      <c r="F9" s="19">
        <v>1.28</v>
      </c>
      <c r="G9" s="19">
        <v>1.02</v>
      </c>
      <c r="H9" s="19">
        <v>1.24</v>
      </c>
      <c r="I9" s="19">
        <v>1.19</v>
      </c>
      <c r="J9" s="19">
        <v>1.01</v>
      </c>
      <c r="K9" s="19">
        <v>1.0900000000000001</v>
      </c>
      <c r="L9" s="19">
        <v>1.1299999999999999</v>
      </c>
      <c r="M9" s="19">
        <v>1.07</v>
      </c>
      <c r="N9" s="19">
        <v>1.1000000000000001</v>
      </c>
      <c r="O9" s="19">
        <v>1.1499999999999999</v>
      </c>
      <c r="P9" s="19">
        <v>1.2</v>
      </c>
      <c r="Q9" s="15" t="s">
        <v>5</v>
      </c>
      <c r="R9" s="20">
        <f t="shared" si="0"/>
        <v>1.1453333333333333</v>
      </c>
      <c r="S9" s="20">
        <f t="shared" si="1"/>
        <v>9.0464410260662848E-2</v>
      </c>
    </row>
    <row r="10" spans="1:19" x14ac:dyDescent="0.2">
      <c r="A10" s="15" t="s">
        <v>7</v>
      </c>
      <c r="B10" s="19">
        <v>0.09</v>
      </c>
      <c r="C10" s="19">
        <v>0.11</v>
      </c>
      <c r="D10" s="19">
        <v>0.06</v>
      </c>
      <c r="E10" s="19">
        <v>0.14000000000000001</v>
      </c>
      <c r="F10" s="19">
        <v>0.05</v>
      </c>
      <c r="G10" s="19">
        <v>0.11</v>
      </c>
      <c r="H10" s="19">
        <v>0.06</v>
      </c>
      <c r="I10" s="19">
        <v>0.12</v>
      </c>
      <c r="J10" s="19">
        <v>0.03</v>
      </c>
      <c r="K10" s="19">
        <v>0.03</v>
      </c>
      <c r="L10" s="19">
        <v>0</v>
      </c>
      <c r="M10" s="19">
        <v>0.08</v>
      </c>
      <c r="N10" s="19">
        <v>0.09</v>
      </c>
      <c r="O10" s="19">
        <v>7.0000000000000007E-2</v>
      </c>
      <c r="P10" s="19">
        <v>0.06</v>
      </c>
      <c r="Q10" s="15" t="s">
        <v>7</v>
      </c>
      <c r="R10" s="20">
        <f t="shared" si="0"/>
        <v>7.3333333333333334E-2</v>
      </c>
      <c r="S10" s="20">
        <f t="shared" si="1"/>
        <v>3.7922226175361028E-2</v>
      </c>
    </row>
    <row r="11" spans="1:19" x14ac:dyDescent="0.2">
      <c r="A11" s="15" t="s">
        <v>8</v>
      </c>
      <c r="B11" s="19">
        <v>0.35</v>
      </c>
      <c r="C11" s="19">
        <v>0.34</v>
      </c>
      <c r="D11" s="19">
        <v>0.34</v>
      </c>
      <c r="E11" s="19">
        <v>0.37</v>
      </c>
      <c r="F11" s="19">
        <v>0.32</v>
      </c>
      <c r="G11" s="19">
        <v>0.39</v>
      </c>
      <c r="H11" s="19">
        <v>0.39</v>
      </c>
      <c r="I11" s="19">
        <v>0.39</v>
      </c>
      <c r="J11" s="19">
        <v>0.34</v>
      </c>
      <c r="K11" s="19">
        <v>0.4</v>
      </c>
      <c r="L11" s="19">
        <v>0.34</v>
      </c>
      <c r="M11" s="19">
        <v>0.41</v>
      </c>
      <c r="N11" s="19">
        <v>0.4</v>
      </c>
      <c r="O11" s="19">
        <v>0.33</v>
      </c>
      <c r="P11" s="19">
        <v>0.31</v>
      </c>
      <c r="Q11" s="15" t="s">
        <v>8</v>
      </c>
      <c r="R11" s="20">
        <f t="shared" si="0"/>
        <v>0.36133333333333334</v>
      </c>
      <c r="S11" s="20">
        <f t="shared" si="1"/>
        <v>3.2921262488086994E-2</v>
      </c>
    </row>
    <row r="12" spans="1:19" x14ac:dyDescent="0.2">
      <c r="A12" s="15" t="s">
        <v>9</v>
      </c>
      <c r="B12" s="19">
        <v>1.92</v>
      </c>
      <c r="C12" s="19">
        <v>1.95</v>
      </c>
      <c r="D12" s="19">
        <v>1.77</v>
      </c>
      <c r="E12" s="19">
        <v>1.95</v>
      </c>
      <c r="F12" s="19">
        <v>1.89</v>
      </c>
      <c r="G12" s="19">
        <v>1.82</v>
      </c>
      <c r="H12" s="19">
        <v>1.92</v>
      </c>
      <c r="I12" s="19">
        <v>1.77</v>
      </c>
      <c r="J12" s="19">
        <v>1.94</v>
      </c>
      <c r="K12" s="19">
        <v>1.93</v>
      </c>
      <c r="L12" s="19">
        <v>1.88</v>
      </c>
      <c r="M12" s="19">
        <v>1.94</v>
      </c>
      <c r="N12" s="19">
        <v>1.84</v>
      </c>
      <c r="O12" s="19">
        <v>1.99</v>
      </c>
      <c r="P12" s="19">
        <v>1.87</v>
      </c>
      <c r="Q12" s="15" t="s">
        <v>9</v>
      </c>
      <c r="R12" s="20">
        <f t="shared" si="0"/>
        <v>1.8919999999999999</v>
      </c>
      <c r="S12" s="20">
        <f t="shared" si="1"/>
        <v>6.66761897960155E-2</v>
      </c>
    </row>
    <row r="13" spans="1:19" ht="18.75" x14ac:dyDescent="0.35">
      <c r="A13" s="15" t="s">
        <v>51</v>
      </c>
      <c r="B13" s="19">
        <v>3.27</v>
      </c>
      <c r="C13" s="19">
        <v>3.27</v>
      </c>
      <c r="D13" s="19">
        <v>3.27</v>
      </c>
      <c r="E13" s="19">
        <v>3.18</v>
      </c>
      <c r="F13" s="19">
        <v>3.29</v>
      </c>
      <c r="G13" s="19">
        <v>3.26</v>
      </c>
      <c r="H13" s="19">
        <v>3.33</v>
      </c>
      <c r="I13" s="19">
        <v>3.33</v>
      </c>
      <c r="J13" s="19">
        <v>3.34</v>
      </c>
      <c r="K13" s="19">
        <v>3.28</v>
      </c>
      <c r="L13" s="19">
        <v>3.27</v>
      </c>
      <c r="M13" s="19">
        <v>3.25</v>
      </c>
      <c r="N13" s="19">
        <v>3.25</v>
      </c>
      <c r="O13" s="19">
        <v>3.41</v>
      </c>
      <c r="P13" s="19">
        <v>3.36</v>
      </c>
      <c r="Q13" s="15" t="s">
        <v>51</v>
      </c>
      <c r="R13" s="20">
        <f t="shared" si="0"/>
        <v>3.2906666666666666</v>
      </c>
      <c r="S13" s="20">
        <f t="shared" si="1"/>
        <v>5.5351689439524093E-2</v>
      </c>
    </row>
    <row r="14" spans="1:19" ht="18.75" x14ac:dyDescent="0.35">
      <c r="A14" s="15" t="s">
        <v>52</v>
      </c>
      <c r="B14" s="19">
        <v>2.11</v>
      </c>
      <c r="C14" s="19">
        <v>2.16</v>
      </c>
      <c r="D14" s="19">
        <v>2.16</v>
      </c>
      <c r="E14" s="19">
        <v>2.17</v>
      </c>
      <c r="F14" s="19">
        <v>2.14</v>
      </c>
      <c r="G14" s="19">
        <v>2.17</v>
      </c>
      <c r="H14" s="19">
        <v>2.17</v>
      </c>
      <c r="I14" s="19">
        <v>2.23</v>
      </c>
      <c r="J14" s="19">
        <v>2.14</v>
      </c>
      <c r="K14" s="19">
        <v>2.14</v>
      </c>
      <c r="L14" s="19">
        <v>2.2400000000000002</v>
      </c>
      <c r="M14" s="19">
        <v>2.21</v>
      </c>
      <c r="N14" s="19">
        <v>2.2200000000000002</v>
      </c>
      <c r="O14" s="19">
        <v>2.12</v>
      </c>
      <c r="P14" s="19">
        <v>2.2200000000000002</v>
      </c>
      <c r="Q14" s="15" t="s">
        <v>52</v>
      </c>
      <c r="R14" s="20">
        <f t="shared" si="0"/>
        <v>2.1733333333333333</v>
      </c>
      <c r="S14" s="20">
        <f t="shared" si="1"/>
        <v>4.1346388107352396E-2</v>
      </c>
    </row>
    <row r="15" spans="1:19" x14ac:dyDescent="0.2">
      <c r="A15" s="17" t="s">
        <v>13</v>
      </c>
      <c r="B15" s="21">
        <f t="shared" ref="B15:P15" si="2">SUM(B6:B14)</f>
        <v>93.570000000000007</v>
      </c>
      <c r="C15" s="21">
        <f t="shared" si="2"/>
        <v>93.58</v>
      </c>
      <c r="D15" s="21">
        <f t="shared" si="2"/>
        <v>93.320000000000007</v>
      </c>
      <c r="E15" s="21">
        <f t="shared" si="2"/>
        <v>93.470000000000027</v>
      </c>
      <c r="F15" s="21">
        <f t="shared" si="2"/>
        <v>93.509999999999991</v>
      </c>
      <c r="G15" s="21">
        <f t="shared" si="2"/>
        <v>93.01</v>
      </c>
      <c r="H15" s="21">
        <f t="shared" si="2"/>
        <v>93.83</v>
      </c>
      <c r="I15" s="21">
        <f t="shared" si="2"/>
        <v>93.46</v>
      </c>
      <c r="J15" s="21">
        <f t="shared" si="2"/>
        <v>93.340000000000018</v>
      </c>
      <c r="K15" s="21">
        <f t="shared" si="2"/>
        <v>93.480000000000032</v>
      </c>
      <c r="L15" s="21">
        <f t="shared" si="2"/>
        <v>93.469999999999985</v>
      </c>
      <c r="M15" s="21">
        <f t="shared" si="2"/>
        <v>93.36999999999999</v>
      </c>
      <c r="N15" s="21">
        <f t="shared" si="2"/>
        <v>94.160000000000011</v>
      </c>
      <c r="O15" s="21">
        <f t="shared" si="2"/>
        <v>94.02</v>
      </c>
      <c r="P15" s="21">
        <f t="shared" si="2"/>
        <v>94.230000000000018</v>
      </c>
      <c r="Q15" s="21"/>
      <c r="R15" s="22">
        <f>AVERAGE(B15:P15)</f>
        <v>93.588000000000008</v>
      </c>
      <c r="S15" s="22" t="s">
        <v>14</v>
      </c>
    </row>
    <row r="16" spans="1:19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2">
      <c r="A17" s="17" t="s">
        <v>1</v>
      </c>
      <c r="B17" s="17" t="s">
        <v>14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s">
        <v>56</v>
      </c>
      <c r="S17" s="18" t="s">
        <v>36</v>
      </c>
    </row>
    <row r="18" spans="1:19" ht="18.75" x14ac:dyDescent="0.35">
      <c r="A18" s="15" t="s">
        <v>48</v>
      </c>
      <c r="B18" s="19">
        <f t="shared" ref="B18:P18" si="3">100/B15*B6</f>
        <v>77.033237148658742</v>
      </c>
      <c r="C18" s="19">
        <f t="shared" si="3"/>
        <v>76.939516990810006</v>
      </c>
      <c r="D18" s="19">
        <f t="shared" si="3"/>
        <v>77.668238319759965</v>
      </c>
      <c r="E18" s="19">
        <f t="shared" si="3"/>
        <v>76.955172782711017</v>
      </c>
      <c r="F18" s="19">
        <f t="shared" si="3"/>
        <v>76.986418564859378</v>
      </c>
      <c r="G18" s="19">
        <f t="shared" si="3"/>
        <v>77.421782604021075</v>
      </c>
      <c r="H18" s="19">
        <f t="shared" si="3"/>
        <v>76.851753170627731</v>
      </c>
      <c r="I18" s="19">
        <f t="shared" si="3"/>
        <v>76.942007275839941</v>
      </c>
      <c r="J18" s="19">
        <f t="shared" si="3"/>
        <v>76.955217484465379</v>
      </c>
      <c r="K18" s="19">
        <f t="shared" si="3"/>
        <v>77.182284980744527</v>
      </c>
      <c r="L18" s="19">
        <f t="shared" si="3"/>
        <v>77.040761741735338</v>
      </c>
      <c r="M18" s="19">
        <f t="shared" si="3"/>
        <v>77.037592374424349</v>
      </c>
      <c r="N18" s="19">
        <f t="shared" si="3"/>
        <v>77.028462192013578</v>
      </c>
      <c r="O18" s="19">
        <f t="shared" si="3"/>
        <v>76.781535843437567</v>
      </c>
      <c r="P18" s="19">
        <f t="shared" si="3"/>
        <v>76.907566592380334</v>
      </c>
      <c r="Q18" s="15" t="s">
        <v>48</v>
      </c>
      <c r="R18" s="19">
        <f t="shared" ref="R18:R26" si="4">AVERAGE(B18:P18)</f>
        <v>77.048769871099253</v>
      </c>
      <c r="S18" s="19">
        <f t="shared" ref="S18:S26" si="5">STDEV(B18:P18)</f>
        <v>0.2262191164223947</v>
      </c>
    </row>
    <row r="19" spans="1:19" ht="18.75" x14ac:dyDescent="0.35">
      <c r="A19" s="15" t="s">
        <v>49</v>
      </c>
      <c r="B19" s="19">
        <f t="shared" ref="B19:P19" si="6">100/B15*B7</f>
        <v>0.16030779095864056</v>
      </c>
      <c r="C19" s="19">
        <f t="shared" si="6"/>
        <v>0.22440692455652916</v>
      </c>
      <c r="D19" s="19">
        <f t="shared" si="6"/>
        <v>0.2143163309044149</v>
      </c>
      <c r="E19" s="19">
        <f t="shared" si="6"/>
        <v>0.16047929817053597</v>
      </c>
      <c r="F19" s="19">
        <f t="shared" si="6"/>
        <v>0.17110469468506043</v>
      </c>
      <c r="G19" s="19">
        <f t="shared" si="6"/>
        <v>9.6763788839909673E-2</v>
      </c>
      <c r="H19" s="19">
        <f t="shared" si="6"/>
        <v>0.23446658851113714</v>
      </c>
      <c r="I19" s="19">
        <f t="shared" si="6"/>
        <v>0.18189599828803771</v>
      </c>
      <c r="J19" s="19">
        <f t="shared" si="6"/>
        <v>0.21427040925648166</v>
      </c>
      <c r="K19" s="19">
        <f t="shared" si="6"/>
        <v>0.24604193410355149</v>
      </c>
      <c r="L19" s="19">
        <f t="shared" si="6"/>
        <v>0.20327377768267899</v>
      </c>
      <c r="M19" s="19">
        <f t="shared" si="6"/>
        <v>0.12852093820284891</v>
      </c>
      <c r="N19" s="19">
        <f t="shared" si="6"/>
        <v>0.27612574341546298</v>
      </c>
      <c r="O19" s="19">
        <f t="shared" si="6"/>
        <v>0.2765369070410551</v>
      </c>
      <c r="P19" s="19">
        <f t="shared" si="6"/>
        <v>0.21224663058473944</v>
      </c>
      <c r="Q19" s="15" t="s">
        <v>49</v>
      </c>
      <c r="R19" s="19">
        <f t="shared" si="4"/>
        <v>0.20005051701340562</v>
      </c>
      <c r="S19" s="19">
        <f t="shared" si="5"/>
        <v>5.0844871912544998E-2</v>
      </c>
    </row>
    <row r="20" spans="1:19" ht="18.75" x14ac:dyDescent="0.35">
      <c r="A20" s="15" t="s">
        <v>50</v>
      </c>
      <c r="B20" s="19">
        <f t="shared" ref="B20:P20" si="7">100/B15*B8</f>
        <v>13.337608207758896</v>
      </c>
      <c r="C20" s="19">
        <f t="shared" si="7"/>
        <v>13.165206240649711</v>
      </c>
      <c r="D20" s="19">
        <f t="shared" si="7"/>
        <v>12.837548221174453</v>
      </c>
      <c r="E20" s="19">
        <f t="shared" si="7"/>
        <v>13.137905210227878</v>
      </c>
      <c r="F20" s="19">
        <f t="shared" si="7"/>
        <v>13.249919794674367</v>
      </c>
      <c r="G20" s="19">
        <f t="shared" si="7"/>
        <v>13.052359961294483</v>
      </c>
      <c r="H20" s="19">
        <f t="shared" si="7"/>
        <v>13.204731962059043</v>
      </c>
      <c r="I20" s="19">
        <f t="shared" si="7"/>
        <v>13.214209287395679</v>
      </c>
      <c r="J20" s="19">
        <f t="shared" si="7"/>
        <v>13.402614098992926</v>
      </c>
      <c r="K20" s="19">
        <f t="shared" si="7"/>
        <v>13.083012409071456</v>
      </c>
      <c r="L20" s="19">
        <f t="shared" si="7"/>
        <v>13.276987268642348</v>
      </c>
      <c r="M20" s="19">
        <f t="shared" si="7"/>
        <v>13.237656634893435</v>
      </c>
      <c r="N20" s="19">
        <f t="shared" si="7"/>
        <v>13.243415463041629</v>
      </c>
      <c r="O20" s="19">
        <f t="shared" si="7"/>
        <v>13.295043607743034</v>
      </c>
      <c r="P20" s="19">
        <f t="shared" si="7"/>
        <v>13.307863737663162</v>
      </c>
      <c r="Q20" s="15" t="s">
        <v>50</v>
      </c>
      <c r="R20" s="19">
        <f t="shared" si="4"/>
        <v>13.203072140352164</v>
      </c>
      <c r="S20" s="19">
        <f t="shared" si="5"/>
        <v>0.13742072465436736</v>
      </c>
    </row>
    <row r="21" spans="1:19" x14ac:dyDescent="0.2">
      <c r="A21" s="15" t="s">
        <v>5</v>
      </c>
      <c r="B21" s="19">
        <f t="shared" ref="B21:P21" si="8">100/B15*B9</f>
        <v>1.1969648391578496</v>
      </c>
      <c r="C21" s="19">
        <f t="shared" si="8"/>
        <v>1.3036973712331694</v>
      </c>
      <c r="D21" s="19">
        <f t="shared" si="8"/>
        <v>1.135876553793399</v>
      </c>
      <c r="E21" s="19">
        <f t="shared" si="8"/>
        <v>1.390820584144645</v>
      </c>
      <c r="F21" s="19">
        <f t="shared" si="8"/>
        <v>1.3688375574804834</v>
      </c>
      <c r="G21" s="19">
        <f t="shared" si="8"/>
        <v>1.0966562735189764</v>
      </c>
      <c r="H21" s="19">
        <f t="shared" si="8"/>
        <v>1.3215389534264095</v>
      </c>
      <c r="I21" s="19">
        <f t="shared" si="8"/>
        <v>1.2732719880162637</v>
      </c>
      <c r="J21" s="19">
        <f t="shared" si="8"/>
        <v>1.0820655667452324</v>
      </c>
      <c r="K21" s="19">
        <f t="shared" si="8"/>
        <v>1.166024818142918</v>
      </c>
      <c r="L21" s="19">
        <f t="shared" si="8"/>
        <v>1.2089440462180381</v>
      </c>
      <c r="M21" s="19">
        <f t="shared" si="8"/>
        <v>1.1459783656420695</v>
      </c>
      <c r="N21" s="19">
        <f t="shared" si="8"/>
        <v>1.1682242990654204</v>
      </c>
      <c r="O21" s="19">
        <f t="shared" si="8"/>
        <v>1.2231440119123591</v>
      </c>
      <c r="P21" s="19">
        <f t="shared" si="8"/>
        <v>1.2734797835084366</v>
      </c>
      <c r="Q21" s="15" t="s">
        <v>5</v>
      </c>
      <c r="R21" s="19">
        <f t="shared" si="4"/>
        <v>1.2237016674670445</v>
      </c>
      <c r="S21" s="19">
        <f t="shared" si="5"/>
        <v>9.5316194335813675E-2</v>
      </c>
    </row>
    <row r="22" spans="1:19" x14ac:dyDescent="0.2">
      <c r="A22" s="15" t="s">
        <v>7</v>
      </c>
      <c r="B22" s="19">
        <f t="shared" ref="B22:P22" si="9">100/B15*B10</f>
        <v>9.6184674575184329E-2</v>
      </c>
      <c r="C22" s="19">
        <f t="shared" si="9"/>
        <v>0.11754648429151528</v>
      </c>
      <c r="D22" s="19">
        <f t="shared" si="9"/>
        <v>6.4294899271324465E-2</v>
      </c>
      <c r="E22" s="19">
        <f t="shared" si="9"/>
        <v>0.14978067829250025</v>
      </c>
      <c r="F22" s="19">
        <f t="shared" si="9"/>
        <v>5.3470217089081389E-2</v>
      </c>
      <c r="G22" s="19">
        <f t="shared" si="9"/>
        <v>0.11826685302655628</v>
      </c>
      <c r="H22" s="19">
        <f t="shared" si="9"/>
        <v>6.3945433230310128E-2</v>
      </c>
      <c r="I22" s="19">
        <f t="shared" si="9"/>
        <v>0.12839717526214425</v>
      </c>
      <c r="J22" s="19">
        <f t="shared" si="9"/>
        <v>3.2140561388472245E-2</v>
      </c>
      <c r="K22" s="19">
        <f t="shared" si="9"/>
        <v>3.2092426187419754E-2</v>
      </c>
      <c r="L22" s="19">
        <f t="shared" si="9"/>
        <v>0</v>
      </c>
      <c r="M22" s="19">
        <f t="shared" si="9"/>
        <v>8.5680625468565932E-2</v>
      </c>
      <c r="N22" s="19">
        <f t="shared" si="9"/>
        <v>9.5581988105352567E-2</v>
      </c>
      <c r="O22" s="19">
        <f t="shared" si="9"/>
        <v>7.4452244203360995E-2</v>
      </c>
      <c r="P22" s="19">
        <f t="shared" si="9"/>
        <v>6.367398917542183E-2</v>
      </c>
      <c r="Q22" s="15" t="s">
        <v>7</v>
      </c>
      <c r="R22" s="19">
        <f t="shared" si="4"/>
        <v>7.8367216637813972E-2</v>
      </c>
      <c r="S22" s="19">
        <f t="shared" si="5"/>
        <v>4.0597280334704652E-2</v>
      </c>
    </row>
    <row r="23" spans="1:19" x14ac:dyDescent="0.2">
      <c r="A23" s="15" t="s">
        <v>8</v>
      </c>
      <c r="B23" s="19">
        <f t="shared" ref="B23:P23" si="10">100/B15*B11</f>
        <v>0.37405151223682798</v>
      </c>
      <c r="C23" s="19">
        <f t="shared" si="10"/>
        <v>0.36332549690104726</v>
      </c>
      <c r="D23" s="19">
        <f t="shared" si="10"/>
        <v>0.36433776253750533</v>
      </c>
      <c r="E23" s="19">
        <f t="shared" si="10"/>
        <v>0.39584893548732203</v>
      </c>
      <c r="F23" s="19">
        <f t="shared" si="10"/>
        <v>0.34220938937012085</v>
      </c>
      <c r="G23" s="19">
        <f t="shared" si="10"/>
        <v>0.4193097516396086</v>
      </c>
      <c r="H23" s="19">
        <f t="shared" si="10"/>
        <v>0.41564531599701587</v>
      </c>
      <c r="I23" s="19">
        <f t="shared" si="10"/>
        <v>0.41729081960196884</v>
      </c>
      <c r="J23" s="19">
        <f t="shared" si="10"/>
        <v>0.3642596957360188</v>
      </c>
      <c r="K23" s="19">
        <f t="shared" si="10"/>
        <v>0.42789901583226347</v>
      </c>
      <c r="L23" s="19">
        <f t="shared" si="10"/>
        <v>0.36375307585321504</v>
      </c>
      <c r="M23" s="19">
        <f t="shared" si="10"/>
        <v>0.43911320552640037</v>
      </c>
      <c r="N23" s="19">
        <f t="shared" si="10"/>
        <v>0.42480883602378922</v>
      </c>
      <c r="O23" s="19">
        <f t="shared" si="10"/>
        <v>0.35098915124441615</v>
      </c>
      <c r="P23" s="19">
        <f t="shared" si="10"/>
        <v>0.32898227740634611</v>
      </c>
      <c r="Q23" s="15" t="s">
        <v>8</v>
      </c>
      <c r="R23" s="19">
        <f t="shared" si="4"/>
        <v>0.38612161609292439</v>
      </c>
      <c r="S23" s="19">
        <f t="shared" si="5"/>
        <v>3.5491509555637707E-2</v>
      </c>
    </row>
    <row r="24" spans="1:19" x14ac:dyDescent="0.2">
      <c r="A24" s="15" t="s">
        <v>9</v>
      </c>
      <c r="B24" s="19">
        <f t="shared" ref="B24:P24" si="11">100/B15*B12</f>
        <v>2.051939724270599</v>
      </c>
      <c r="C24" s="19">
        <f t="shared" si="11"/>
        <v>2.0837785851677708</v>
      </c>
      <c r="D24" s="19">
        <f t="shared" si="11"/>
        <v>1.8966995285040718</v>
      </c>
      <c r="E24" s="19">
        <f t="shared" si="11"/>
        <v>2.0862308762169675</v>
      </c>
      <c r="F24" s="19">
        <f t="shared" si="11"/>
        <v>2.0211742059672764</v>
      </c>
      <c r="G24" s="19">
        <f t="shared" si="11"/>
        <v>1.9567788409848401</v>
      </c>
      <c r="H24" s="19">
        <f t="shared" si="11"/>
        <v>2.0462538633699241</v>
      </c>
      <c r="I24" s="19">
        <f t="shared" si="11"/>
        <v>1.8938583351166278</v>
      </c>
      <c r="J24" s="19">
        <f t="shared" si="11"/>
        <v>2.078422969787872</v>
      </c>
      <c r="K24" s="19">
        <f t="shared" si="11"/>
        <v>2.0646127513906709</v>
      </c>
      <c r="L24" s="19">
        <f t="shared" si="11"/>
        <v>2.0113405370707182</v>
      </c>
      <c r="M24" s="19">
        <f t="shared" si="11"/>
        <v>2.0777551676127239</v>
      </c>
      <c r="N24" s="19">
        <f t="shared" si="11"/>
        <v>1.9541206457094304</v>
      </c>
      <c r="O24" s="19">
        <f t="shared" si="11"/>
        <v>2.1165709423526913</v>
      </c>
      <c r="P24" s="19">
        <f t="shared" si="11"/>
        <v>1.9845059959673137</v>
      </c>
      <c r="Q24" s="15" t="s">
        <v>9</v>
      </c>
      <c r="R24" s="19">
        <f t="shared" si="4"/>
        <v>2.0216028646326336</v>
      </c>
      <c r="S24" s="19">
        <f t="shared" si="5"/>
        <v>7.0192682469379805E-2</v>
      </c>
    </row>
    <row r="25" spans="1:19" ht="18.75" x14ac:dyDescent="0.35">
      <c r="A25" s="15" t="s">
        <v>51</v>
      </c>
      <c r="B25" s="19">
        <f t="shared" ref="B25:P25" si="12">100/B15*B13</f>
        <v>3.4947098428983643</v>
      </c>
      <c r="C25" s="19">
        <f t="shared" si="12"/>
        <v>3.4943363966659544</v>
      </c>
      <c r="D25" s="19">
        <f t="shared" si="12"/>
        <v>3.5040720102871834</v>
      </c>
      <c r="E25" s="19">
        <f t="shared" si="12"/>
        <v>3.4021611212153626</v>
      </c>
      <c r="F25" s="19">
        <f t="shared" si="12"/>
        <v>3.518340284461555</v>
      </c>
      <c r="G25" s="19">
        <f t="shared" si="12"/>
        <v>3.5049994624233944</v>
      </c>
      <c r="H25" s="19">
        <f t="shared" si="12"/>
        <v>3.5489715442822125</v>
      </c>
      <c r="I25" s="19">
        <f t="shared" si="12"/>
        <v>3.5630216135245032</v>
      </c>
      <c r="J25" s="19">
        <f t="shared" si="12"/>
        <v>3.5783158345832433</v>
      </c>
      <c r="K25" s="19">
        <f t="shared" si="12"/>
        <v>3.5087719298245599</v>
      </c>
      <c r="L25" s="19">
        <f t="shared" si="12"/>
        <v>3.4984487001176854</v>
      </c>
      <c r="M25" s="19">
        <f t="shared" si="12"/>
        <v>3.4807754096604908</v>
      </c>
      <c r="N25" s="19">
        <f t="shared" si="12"/>
        <v>3.4515717926932874</v>
      </c>
      <c r="O25" s="19">
        <f t="shared" si="12"/>
        <v>3.6268878961922999</v>
      </c>
      <c r="P25" s="19">
        <f t="shared" si="12"/>
        <v>3.565743393823622</v>
      </c>
      <c r="Q25" s="15" t="s">
        <v>51</v>
      </c>
      <c r="R25" s="19">
        <f t="shared" si="4"/>
        <v>3.5160751488435817</v>
      </c>
      <c r="S25" s="19">
        <f t="shared" si="5"/>
        <v>5.4677340212168836E-2</v>
      </c>
    </row>
    <row r="26" spans="1:19" ht="18.75" x14ac:dyDescent="0.35">
      <c r="A26" s="15" t="s">
        <v>52</v>
      </c>
      <c r="B26" s="19">
        <f t="shared" ref="B26:P26" si="13">100/B15*B14</f>
        <v>2.2549962594848769</v>
      </c>
      <c r="C26" s="19">
        <f t="shared" si="13"/>
        <v>2.3081855097243</v>
      </c>
      <c r="D26" s="19">
        <f t="shared" si="13"/>
        <v>2.3146163737676808</v>
      </c>
      <c r="E26" s="19">
        <f t="shared" si="13"/>
        <v>2.3216005135337534</v>
      </c>
      <c r="F26" s="19">
        <f t="shared" si="13"/>
        <v>2.2885252914126832</v>
      </c>
      <c r="G26" s="19">
        <f t="shared" si="13"/>
        <v>2.3330824642511554</v>
      </c>
      <c r="H26" s="19">
        <f t="shared" si="13"/>
        <v>2.3126931684962164</v>
      </c>
      <c r="I26" s="19">
        <f t="shared" si="13"/>
        <v>2.3860475069548475</v>
      </c>
      <c r="J26" s="19">
        <f t="shared" si="13"/>
        <v>2.2926933790443536</v>
      </c>
      <c r="K26" s="19">
        <f t="shared" si="13"/>
        <v>2.2892597347026094</v>
      </c>
      <c r="L26" s="19">
        <f t="shared" si="13"/>
        <v>2.3964908526800048</v>
      </c>
      <c r="M26" s="19">
        <f t="shared" si="13"/>
        <v>2.366927278569134</v>
      </c>
      <c r="N26" s="19">
        <f t="shared" si="13"/>
        <v>2.3576890399320303</v>
      </c>
      <c r="O26" s="19">
        <f t="shared" si="13"/>
        <v>2.2548393958732187</v>
      </c>
      <c r="P26" s="19">
        <f t="shared" si="13"/>
        <v>2.3559375994906078</v>
      </c>
      <c r="Q26" s="15" t="s">
        <v>52</v>
      </c>
      <c r="R26" s="19">
        <f t="shared" si="4"/>
        <v>2.3222389578611646</v>
      </c>
      <c r="S26" s="19">
        <f t="shared" si="5"/>
        <v>4.3589321480207117E-2</v>
      </c>
    </row>
    <row r="27" spans="1:19" x14ac:dyDescent="0.2">
      <c r="A27" s="17" t="s">
        <v>13</v>
      </c>
      <c r="B27" s="21">
        <f t="shared" ref="B27:P27" si="14">100/B15*B15</f>
        <v>99.999999999999986</v>
      </c>
      <c r="C27" s="21">
        <f t="shared" si="14"/>
        <v>100</v>
      </c>
      <c r="D27" s="21">
        <f t="shared" si="14"/>
        <v>100</v>
      </c>
      <c r="E27" s="21">
        <f t="shared" si="14"/>
        <v>100.00000000000001</v>
      </c>
      <c r="F27" s="21">
        <f t="shared" si="14"/>
        <v>100</v>
      </c>
      <c r="G27" s="21">
        <f t="shared" si="14"/>
        <v>99.999999999999986</v>
      </c>
      <c r="H27" s="21">
        <f t="shared" si="14"/>
        <v>99.999999999999986</v>
      </c>
      <c r="I27" s="21">
        <f t="shared" si="14"/>
        <v>100.00000000000001</v>
      </c>
      <c r="J27" s="21">
        <f t="shared" si="14"/>
        <v>100</v>
      </c>
      <c r="K27" s="21">
        <f t="shared" si="14"/>
        <v>100</v>
      </c>
      <c r="L27" s="21">
        <f t="shared" si="14"/>
        <v>100</v>
      </c>
      <c r="M27" s="21">
        <f t="shared" si="14"/>
        <v>100</v>
      </c>
      <c r="N27" s="21">
        <f t="shared" si="14"/>
        <v>99.999999999999986</v>
      </c>
      <c r="O27" s="21">
        <f t="shared" si="14"/>
        <v>100</v>
      </c>
      <c r="P27" s="21">
        <f t="shared" si="14"/>
        <v>100</v>
      </c>
      <c r="Q27" s="21"/>
      <c r="R27" s="21">
        <f>SUM(R18:R26)</f>
        <v>99.999999999999986</v>
      </c>
      <c r="S27" s="17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BB7B9-1ADC-5649-8F0B-987163EC0B0A}">
  <dimension ref="A1:S27"/>
  <sheetViews>
    <sheetView workbookViewId="0"/>
  </sheetViews>
  <sheetFormatPr defaultColWidth="10.875" defaultRowHeight="14.25" x14ac:dyDescent="0.2"/>
  <cols>
    <col min="1" max="16384" width="10.875" style="23"/>
  </cols>
  <sheetData>
    <row r="1" spans="1:19" ht="15" x14ac:dyDescent="0.25">
      <c r="A1" s="59" t="s">
        <v>122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x14ac:dyDescent="0.2">
      <c r="A2" s="15" t="s">
        <v>45</v>
      </c>
      <c r="B2" s="25"/>
      <c r="C2" s="15"/>
      <c r="D2" s="15"/>
      <c r="E2" s="15"/>
      <c r="F2" s="15"/>
      <c r="G2" s="15"/>
      <c r="H2" s="15"/>
      <c r="I2" s="15" t="s">
        <v>0</v>
      </c>
      <c r="J2" s="15"/>
      <c r="K2" s="15"/>
      <c r="L2" s="15"/>
      <c r="M2" s="15" t="s">
        <v>0</v>
      </c>
      <c r="N2" s="15"/>
      <c r="O2" s="15"/>
      <c r="P2" s="15"/>
      <c r="Q2" s="15"/>
      <c r="R2" s="15"/>
      <c r="S2" s="15"/>
    </row>
    <row r="3" spans="1:19" x14ac:dyDescent="0.2">
      <c r="A3" s="15" t="s">
        <v>58</v>
      </c>
      <c r="B3" s="2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x14ac:dyDescent="0.2">
      <c r="A4" s="15" t="s">
        <v>44</v>
      </c>
      <c r="B4" s="2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</row>
    <row r="5" spans="1:19" x14ac:dyDescent="0.2">
      <c r="A5" s="17" t="s">
        <v>1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18" t="s">
        <v>56</v>
      </c>
      <c r="S5" s="18" t="s">
        <v>36</v>
      </c>
    </row>
    <row r="6" spans="1:19" ht="18.75" x14ac:dyDescent="0.35">
      <c r="A6" s="15" t="s">
        <v>48</v>
      </c>
      <c r="B6" s="19">
        <v>72.739999999999995</v>
      </c>
      <c r="C6" s="19">
        <v>73.38</v>
      </c>
      <c r="D6" s="19">
        <v>72.650000000000006</v>
      </c>
      <c r="E6" s="19">
        <v>71.75</v>
      </c>
      <c r="F6" s="19">
        <v>72.88</v>
      </c>
      <c r="G6" s="19">
        <v>73.150000000000006</v>
      </c>
      <c r="H6" s="19">
        <v>73.010000000000005</v>
      </c>
      <c r="I6" s="19">
        <v>72.92</v>
      </c>
      <c r="J6" s="19">
        <v>73.25</v>
      </c>
      <c r="K6" s="19">
        <v>73.790000000000006</v>
      </c>
      <c r="L6" s="19">
        <v>71.61</v>
      </c>
      <c r="M6" s="19">
        <v>72.03</v>
      </c>
      <c r="N6" s="19">
        <v>73.319999999999993</v>
      </c>
      <c r="O6" s="19">
        <v>72.849999999999994</v>
      </c>
      <c r="P6" s="19">
        <v>72.400000000000006</v>
      </c>
      <c r="Q6" s="15" t="s">
        <v>48</v>
      </c>
      <c r="R6" s="20">
        <f t="shared" ref="R6:R14" si="0">AVERAGE(B6:P6)</f>
        <v>72.781999999999982</v>
      </c>
      <c r="S6" s="20">
        <f t="shared" ref="S6:S14" si="1">STDEV(B6:P6)</f>
        <v>0.61365648836648479</v>
      </c>
    </row>
    <row r="7" spans="1:19" ht="18.75" x14ac:dyDescent="0.35">
      <c r="A7" s="15" t="s">
        <v>49</v>
      </c>
      <c r="B7" s="19">
        <v>0.27</v>
      </c>
      <c r="C7" s="19">
        <v>0.21</v>
      </c>
      <c r="D7" s="19">
        <v>0.17</v>
      </c>
      <c r="E7" s="19">
        <v>0.14000000000000001</v>
      </c>
      <c r="F7" s="19">
        <v>0.15</v>
      </c>
      <c r="G7" s="19">
        <v>0.15</v>
      </c>
      <c r="H7" s="19">
        <v>0.15</v>
      </c>
      <c r="I7" s="19">
        <v>0.1</v>
      </c>
      <c r="J7" s="19">
        <v>0.1</v>
      </c>
      <c r="K7" s="19">
        <v>0.24</v>
      </c>
      <c r="L7" s="19">
        <v>0.17</v>
      </c>
      <c r="M7" s="19">
        <v>0.15</v>
      </c>
      <c r="N7" s="19">
        <v>0.12</v>
      </c>
      <c r="O7" s="19">
        <v>7.0000000000000007E-2</v>
      </c>
      <c r="P7" s="19">
        <v>0.1</v>
      </c>
      <c r="Q7" s="15" t="s">
        <v>49</v>
      </c>
      <c r="R7" s="20">
        <f t="shared" si="0"/>
        <v>0.15266666666666667</v>
      </c>
      <c r="S7" s="20">
        <f t="shared" si="1"/>
        <v>5.4571927197921463E-2</v>
      </c>
    </row>
    <row r="8" spans="1:19" ht="18.75" x14ac:dyDescent="0.35">
      <c r="A8" s="15" t="s">
        <v>53</v>
      </c>
      <c r="B8" s="19">
        <v>11.44</v>
      </c>
      <c r="C8" s="19">
        <v>11.66</v>
      </c>
      <c r="D8" s="19">
        <v>11.58</v>
      </c>
      <c r="E8" s="19">
        <v>11.5</v>
      </c>
      <c r="F8" s="19">
        <v>11.53</v>
      </c>
      <c r="G8" s="19">
        <v>11.57</v>
      </c>
      <c r="H8" s="19">
        <v>11.54</v>
      </c>
      <c r="I8" s="19">
        <v>11.35</v>
      </c>
      <c r="J8" s="19">
        <v>11.54</v>
      </c>
      <c r="K8" s="19">
        <v>11.61</v>
      </c>
      <c r="L8" s="19">
        <v>11.17</v>
      </c>
      <c r="M8" s="19">
        <v>11.27</v>
      </c>
      <c r="N8" s="19">
        <v>11.45</v>
      </c>
      <c r="O8" s="19">
        <v>11.56</v>
      </c>
      <c r="P8" s="19">
        <v>11.33</v>
      </c>
      <c r="Q8" s="15" t="s">
        <v>53</v>
      </c>
      <c r="R8" s="20">
        <f t="shared" si="0"/>
        <v>11.473333333333333</v>
      </c>
      <c r="S8" s="20">
        <f t="shared" si="1"/>
        <v>0.1376676467162164</v>
      </c>
    </row>
    <row r="9" spans="1:19" x14ac:dyDescent="0.2">
      <c r="A9" s="15" t="s">
        <v>5</v>
      </c>
      <c r="B9" s="19">
        <v>1.1399999999999999</v>
      </c>
      <c r="C9" s="19">
        <v>1.1100000000000001</v>
      </c>
      <c r="D9" s="19">
        <v>1.25</v>
      </c>
      <c r="E9" s="19">
        <v>1.31</v>
      </c>
      <c r="F9" s="19">
        <v>1.1499999999999999</v>
      </c>
      <c r="G9" s="19">
        <v>1.17</v>
      </c>
      <c r="H9" s="19">
        <v>1.3</v>
      </c>
      <c r="I9" s="19">
        <v>1.1000000000000001</v>
      </c>
      <c r="J9" s="19">
        <v>1.22</v>
      </c>
      <c r="K9" s="19">
        <v>1.08</v>
      </c>
      <c r="L9" s="19">
        <v>1.1299999999999999</v>
      </c>
      <c r="M9" s="19">
        <v>1.06</v>
      </c>
      <c r="N9" s="19">
        <v>1.08</v>
      </c>
      <c r="O9" s="19">
        <v>1</v>
      </c>
      <c r="P9" s="19">
        <v>1.31</v>
      </c>
      <c r="Q9" s="15" t="s">
        <v>5</v>
      </c>
      <c r="R9" s="20">
        <f t="shared" si="0"/>
        <v>1.1606666666666667</v>
      </c>
      <c r="S9" s="20">
        <f t="shared" si="1"/>
        <v>9.7208661185739051E-2</v>
      </c>
    </row>
    <row r="10" spans="1:19" x14ac:dyDescent="0.2">
      <c r="A10" s="15" t="s">
        <v>7</v>
      </c>
      <c r="B10" s="19">
        <v>0.01</v>
      </c>
      <c r="C10" s="19">
        <v>0</v>
      </c>
      <c r="D10" s="19">
        <v>0.05</v>
      </c>
      <c r="E10" s="19">
        <v>0.05</v>
      </c>
      <c r="F10" s="19">
        <v>0.12</v>
      </c>
      <c r="G10" s="19">
        <v>0.04</v>
      </c>
      <c r="H10" s="19">
        <v>0</v>
      </c>
      <c r="I10" s="19">
        <v>0.11</v>
      </c>
      <c r="J10" s="19">
        <v>0.02</v>
      </c>
      <c r="K10" s="19">
        <v>0</v>
      </c>
      <c r="L10" s="19">
        <v>0</v>
      </c>
      <c r="M10" s="19">
        <v>0.09</v>
      </c>
      <c r="N10" s="19">
        <v>0</v>
      </c>
      <c r="O10" s="19">
        <v>0.1</v>
      </c>
      <c r="P10" s="19">
        <v>7.0000000000000007E-2</v>
      </c>
      <c r="Q10" s="15" t="s">
        <v>7</v>
      </c>
      <c r="R10" s="20">
        <f t="shared" si="0"/>
        <v>4.3999999999999997E-2</v>
      </c>
      <c r="S10" s="20">
        <f t="shared" si="1"/>
        <v>4.4368586055580243E-2</v>
      </c>
    </row>
    <row r="11" spans="1:19" x14ac:dyDescent="0.2">
      <c r="A11" s="15" t="s">
        <v>8</v>
      </c>
      <c r="B11" s="19">
        <v>0.13</v>
      </c>
      <c r="C11" s="19">
        <v>0.13</v>
      </c>
      <c r="D11" s="19">
        <v>0.12</v>
      </c>
      <c r="E11" s="19">
        <v>0.08</v>
      </c>
      <c r="F11" s="19">
        <v>0.11</v>
      </c>
      <c r="G11" s="19">
        <v>0.11</v>
      </c>
      <c r="H11" s="19">
        <v>0.11</v>
      </c>
      <c r="I11" s="19">
        <v>0.06</v>
      </c>
      <c r="J11" s="19">
        <v>0.1</v>
      </c>
      <c r="K11" s="19">
        <v>0.11</v>
      </c>
      <c r="L11" s="19">
        <v>0.09</v>
      </c>
      <c r="M11" s="19">
        <v>0.11</v>
      </c>
      <c r="N11" s="19">
        <v>0.14000000000000001</v>
      </c>
      <c r="O11" s="19">
        <v>0.08</v>
      </c>
      <c r="P11" s="19">
        <v>0.08</v>
      </c>
      <c r="Q11" s="15" t="s">
        <v>8</v>
      </c>
      <c r="R11" s="20">
        <f t="shared" si="0"/>
        <v>0.10400000000000004</v>
      </c>
      <c r="S11" s="20">
        <f t="shared" si="1"/>
        <v>2.2296700588716009E-2</v>
      </c>
    </row>
    <row r="12" spans="1:19" x14ac:dyDescent="0.2">
      <c r="A12" s="15" t="s">
        <v>9</v>
      </c>
      <c r="B12" s="19">
        <v>1.04</v>
      </c>
      <c r="C12" s="19">
        <v>1.1399999999999999</v>
      </c>
      <c r="D12" s="19">
        <v>1.1000000000000001</v>
      </c>
      <c r="E12" s="19">
        <v>0.98</v>
      </c>
      <c r="F12" s="19">
        <v>1.1399999999999999</v>
      </c>
      <c r="G12" s="19">
        <v>1.0900000000000001</v>
      </c>
      <c r="H12" s="19">
        <v>1.1000000000000001</v>
      </c>
      <c r="I12" s="19">
        <v>1.07</v>
      </c>
      <c r="J12" s="19">
        <v>1.04</v>
      </c>
      <c r="K12" s="19">
        <v>1.08</v>
      </c>
      <c r="L12" s="19">
        <v>1.02</v>
      </c>
      <c r="M12" s="19">
        <v>1.06</v>
      </c>
      <c r="N12" s="19">
        <v>1.04</v>
      </c>
      <c r="O12" s="19">
        <v>1.08</v>
      </c>
      <c r="P12" s="19">
        <v>1.05</v>
      </c>
      <c r="Q12" s="15" t="s">
        <v>9</v>
      </c>
      <c r="R12" s="20">
        <f t="shared" si="0"/>
        <v>1.0686666666666664</v>
      </c>
      <c r="S12" s="20">
        <f t="shared" si="1"/>
        <v>4.3072474914243014E-2</v>
      </c>
    </row>
    <row r="13" spans="1:19" ht="18.75" x14ac:dyDescent="0.35">
      <c r="A13" s="15" t="s">
        <v>54</v>
      </c>
      <c r="B13" s="19">
        <v>3.22</v>
      </c>
      <c r="C13" s="19">
        <v>3.29</v>
      </c>
      <c r="D13" s="19">
        <v>3.33</v>
      </c>
      <c r="E13" s="19">
        <v>3.37</v>
      </c>
      <c r="F13" s="19">
        <v>3.14</v>
      </c>
      <c r="G13" s="19">
        <v>3.2</v>
      </c>
      <c r="H13" s="19">
        <v>3.25</v>
      </c>
      <c r="I13" s="19">
        <v>3.27</v>
      </c>
      <c r="J13" s="19">
        <v>3.3</v>
      </c>
      <c r="K13" s="19">
        <v>3.2</v>
      </c>
      <c r="L13" s="19">
        <v>3.03</v>
      </c>
      <c r="M13" s="19">
        <v>3.15</v>
      </c>
      <c r="N13" s="19">
        <v>3.29</v>
      </c>
      <c r="O13" s="19">
        <v>3.33</v>
      </c>
      <c r="P13" s="19">
        <v>3.29</v>
      </c>
      <c r="Q13" s="15" t="s">
        <v>54</v>
      </c>
      <c r="R13" s="20">
        <f t="shared" si="0"/>
        <v>3.2439999999999998</v>
      </c>
      <c r="S13" s="20">
        <f t="shared" si="1"/>
        <v>8.8946211675532169E-2</v>
      </c>
    </row>
    <row r="14" spans="1:19" ht="18.75" x14ac:dyDescent="0.35">
      <c r="A14" s="15" t="s">
        <v>55</v>
      </c>
      <c r="B14" s="19">
        <v>3.23</v>
      </c>
      <c r="C14" s="19">
        <v>3.33</v>
      </c>
      <c r="D14" s="19">
        <v>3.19</v>
      </c>
      <c r="E14" s="19">
        <v>3.17</v>
      </c>
      <c r="F14" s="19">
        <v>3.4</v>
      </c>
      <c r="G14" s="19">
        <v>3.36</v>
      </c>
      <c r="H14" s="19">
        <v>3.3</v>
      </c>
      <c r="I14" s="19">
        <v>3.21</v>
      </c>
      <c r="J14" s="19">
        <v>3.18</v>
      </c>
      <c r="K14" s="19">
        <v>3.29</v>
      </c>
      <c r="L14" s="19">
        <v>3.07</v>
      </c>
      <c r="M14" s="19">
        <v>3.34</v>
      </c>
      <c r="N14" s="19">
        <v>3.13</v>
      </c>
      <c r="O14" s="19">
        <v>3.23</v>
      </c>
      <c r="P14" s="19">
        <v>3.14</v>
      </c>
      <c r="Q14" s="15" t="s">
        <v>55</v>
      </c>
      <c r="R14" s="20">
        <f t="shared" si="0"/>
        <v>3.2380000000000004</v>
      </c>
      <c r="S14" s="20">
        <f t="shared" si="1"/>
        <v>9.5333999331672997E-2</v>
      </c>
    </row>
    <row r="15" spans="1:19" x14ac:dyDescent="0.2">
      <c r="A15" s="17" t="s">
        <v>13</v>
      </c>
      <c r="B15" s="21">
        <f t="shared" ref="B15:P15" si="2">SUM(B6:B14)</f>
        <v>93.22</v>
      </c>
      <c r="C15" s="21">
        <f t="shared" si="2"/>
        <v>94.249999999999986</v>
      </c>
      <c r="D15" s="21">
        <f t="shared" si="2"/>
        <v>93.44</v>
      </c>
      <c r="E15" s="21">
        <f t="shared" si="2"/>
        <v>92.350000000000009</v>
      </c>
      <c r="F15" s="21">
        <f t="shared" si="2"/>
        <v>93.620000000000019</v>
      </c>
      <c r="G15" s="21">
        <f t="shared" si="2"/>
        <v>93.840000000000018</v>
      </c>
      <c r="H15" s="21">
        <f t="shared" si="2"/>
        <v>93.76</v>
      </c>
      <c r="I15" s="21">
        <f t="shared" si="2"/>
        <v>93.189999999999969</v>
      </c>
      <c r="J15" s="21">
        <f t="shared" si="2"/>
        <v>93.749999999999986</v>
      </c>
      <c r="K15" s="21">
        <f t="shared" si="2"/>
        <v>94.4</v>
      </c>
      <c r="L15" s="21">
        <f t="shared" si="2"/>
        <v>91.289999999999992</v>
      </c>
      <c r="M15" s="21">
        <f t="shared" si="2"/>
        <v>92.260000000000019</v>
      </c>
      <c r="N15" s="21">
        <f t="shared" si="2"/>
        <v>93.570000000000007</v>
      </c>
      <c r="O15" s="21">
        <f t="shared" si="2"/>
        <v>93.299999999999983</v>
      </c>
      <c r="P15" s="21">
        <f t="shared" si="2"/>
        <v>92.77</v>
      </c>
      <c r="Q15" s="21"/>
      <c r="R15" s="22">
        <f>AVERAGE(B15:P15)</f>
        <v>93.267333333333312</v>
      </c>
      <c r="S15" s="22" t="s">
        <v>14</v>
      </c>
    </row>
    <row r="16" spans="1:19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2">
      <c r="A17" s="17" t="s">
        <v>1</v>
      </c>
      <c r="B17" s="17" t="s">
        <v>14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s">
        <v>56</v>
      </c>
      <c r="S17" s="18" t="s">
        <v>36</v>
      </c>
    </row>
    <row r="18" spans="1:19" ht="18.75" x14ac:dyDescent="0.35">
      <c r="A18" s="15" t="s">
        <v>48</v>
      </c>
      <c r="B18" s="19">
        <f t="shared" ref="B18:P18" si="3">100/B15*B6</f>
        <v>78.030465565329322</v>
      </c>
      <c r="C18" s="19">
        <f t="shared" si="3"/>
        <v>77.856763925729439</v>
      </c>
      <c r="D18" s="19">
        <f t="shared" si="3"/>
        <v>77.750428082191789</v>
      </c>
      <c r="E18" s="19">
        <f t="shared" si="3"/>
        <v>77.693557119653477</v>
      </c>
      <c r="F18" s="19">
        <f t="shared" si="3"/>
        <v>77.846613971373628</v>
      </c>
      <c r="G18" s="19">
        <f t="shared" si="3"/>
        <v>77.951832907075868</v>
      </c>
      <c r="H18" s="19">
        <f t="shared" si="3"/>
        <v>77.869027303754265</v>
      </c>
      <c r="I18" s="19">
        <f t="shared" si="3"/>
        <v>78.248739135100365</v>
      </c>
      <c r="J18" s="19">
        <f t="shared" si="3"/>
        <v>78.133333333333354</v>
      </c>
      <c r="K18" s="19">
        <f t="shared" si="3"/>
        <v>78.167372881355931</v>
      </c>
      <c r="L18" s="19">
        <f t="shared" si="3"/>
        <v>78.44232665133093</v>
      </c>
      <c r="M18" s="19">
        <f t="shared" si="3"/>
        <v>78.072837632776924</v>
      </c>
      <c r="N18" s="19">
        <f t="shared" si="3"/>
        <v>78.358448220583497</v>
      </c>
      <c r="O18" s="19">
        <f t="shared" si="3"/>
        <v>78.081457663451246</v>
      </c>
      <c r="P18" s="19">
        <f t="shared" si="3"/>
        <v>78.042470626280064</v>
      </c>
      <c r="Q18" s="15" t="s">
        <v>48</v>
      </c>
      <c r="R18" s="19">
        <f t="shared" ref="R18:R26" si="4">AVERAGE(B18:P18)</f>
        <v>78.036378334621318</v>
      </c>
      <c r="S18" s="19">
        <f t="shared" ref="S18:S26" si="5">STDEV(B18:P18)</f>
        <v>0.2148643395375584</v>
      </c>
    </row>
    <row r="19" spans="1:19" ht="18.75" x14ac:dyDescent="0.35">
      <c r="A19" s="15" t="s">
        <v>49</v>
      </c>
      <c r="B19" s="19">
        <f t="shared" ref="B19:P19" si="6">100/B15*B7</f>
        <v>0.28963741686333411</v>
      </c>
      <c r="C19" s="19">
        <f t="shared" si="6"/>
        <v>0.22281167108753316</v>
      </c>
      <c r="D19" s="19">
        <f t="shared" si="6"/>
        <v>0.18193493150684933</v>
      </c>
      <c r="E19" s="19">
        <f t="shared" si="6"/>
        <v>0.15159718462371413</v>
      </c>
      <c r="F19" s="19">
        <f t="shared" si="6"/>
        <v>0.16022217474898523</v>
      </c>
      <c r="G19" s="19">
        <f t="shared" si="6"/>
        <v>0.15984654731457798</v>
      </c>
      <c r="H19" s="19">
        <f t="shared" si="6"/>
        <v>0.15998293515358361</v>
      </c>
      <c r="I19" s="19">
        <f t="shared" si="6"/>
        <v>0.10730765103551887</v>
      </c>
      <c r="J19" s="19">
        <f t="shared" si="6"/>
        <v>0.10666666666666669</v>
      </c>
      <c r="K19" s="19">
        <f t="shared" si="6"/>
        <v>0.25423728813559315</v>
      </c>
      <c r="L19" s="19">
        <f t="shared" si="6"/>
        <v>0.18621973929236502</v>
      </c>
      <c r="M19" s="19">
        <f t="shared" si="6"/>
        <v>0.16258400173422932</v>
      </c>
      <c r="N19" s="19">
        <f t="shared" si="6"/>
        <v>0.12824623276691244</v>
      </c>
      <c r="O19" s="19">
        <f t="shared" si="6"/>
        <v>7.5026795284030029E-2</v>
      </c>
      <c r="P19" s="19">
        <f t="shared" si="6"/>
        <v>0.10779346771585643</v>
      </c>
      <c r="Q19" s="15" t="s">
        <v>49</v>
      </c>
      <c r="R19" s="19">
        <f t="shared" si="4"/>
        <v>0.16360764692864996</v>
      </c>
      <c r="S19" s="19">
        <f t="shared" si="5"/>
        <v>5.809953065721099E-2</v>
      </c>
    </row>
    <row r="20" spans="1:19" ht="18.75" x14ac:dyDescent="0.35">
      <c r="A20" s="15" t="s">
        <v>53</v>
      </c>
      <c r="B20" s="19">
        <f t="shared" ref="B20:P20" si="7">100/B15*B8</f>
        <v>12.27204462561682</v>
      </c>
      <c r="C20" s="19">
        <f t="shared" si="7"/>
        <v>12.37135278514589</v>
      </c>
      <c r="D20" s="19">
        <f t="shared" si="7"/>
        <v>12.392979452054794</v>
      </c>
      <c r="E20" s="19">
        <f t="shared" si="7"/>
        <v>12.452625879805087</v>
      </c>
      <c r="F20" s="19">
        <f t="shared" si="7"/>
        <v>12.315744499038665</v>
      </c>
      <c r="G20" s="19">
        <f t="shared" si="7"/>
        <v>12.329497016197783</v>
      </c>
      <c r="H20" s="19">
        <f t="shared" si="7"/>
        <v>12.308020477815699</v>
      </c>
      <c r="I20" s="19">
        <f t="shared" si="7"/>
        <v>12.179418392531391</v>
      </c>
      <c r="J20" s="19">
        <f t="shared" si="7"/>
        <v>12.309333333333335</v>
      </c>
      <c r="K20" s="19">
        <f t="shared" si="7"/>
        <v>12.29872881355932</v>
      </c>
      <c r="L20" s="19">
        <f t="shared" si="7"/>
        <v>12.235732281739512</v>
      </c>
      <c r="M20" s="19">
        <f t="shared" si="7"/>
        <v>12.215477996965097</v>
      </c>
      <c r="N20" s="19">
        <f t="shared" si="7"/>
        <v>12.236828043176228</v>
      </c>
      <c r="O20" s="19">
        <f t="shared" si="7"/>
        <v>12.39013933547696</v>
      </c>
      <c r="P20" s="19">
        <f t="shared" si="7"/>
        <v>12.212999892206533</v>
      </c>
      <c r="Q20" s="15" t="s">
        <v>53</v>
      </c>
      <c r="R20" s="19">
        <f t="shared" si="4"/>
        <v>12.30139485497754</v>
      </c>
      <c r="S20" s="19">
        <f t="shared" si="5"/>
        <v>7.7714423163530486E-2</v>
      </c>
    </row>
    <row r="21" spans="1:19" x14ac:dyDescent="0.2">
      <c r="A21" s="15" t="s">
        <v>5</v>
      </c>
      <c r="B21" s="19">
        <f t="shared" ref="B21:P21" si="8">100/B15*B9</f>
        <v>1.2229135378674103</v>
      </c>
      <c r="C21" s="19">
        <f t="shared" si="8"/>
        <v>1.1777188328912469</v>
      </c>
      <c r="D21" s="19">
        <f t="shared" si="8"/>
        <v>1.3377568493150684</v>
      </c>
      <c r="E21" s="19">
        <f t="shared" si="8"/>
        <v>1.4185165132647535</v>
      </c>
      <c r="F21" s="19">
        <f t="shared" si="8"/>
        <v>1.2283700064088867</v>
      </c>
      <c r="G21" s="19">
        <f t="shared" si="8"/>
        <v>1.2468030690537082</v>
      </c>
      <c r="H21" s="19">
        <f t="shared" si="8"/>
        <v>1.3865187713310581</v>
      </c>
      <c r="I21" s="19">
        <f t="shared" si="8"/>
        <v>1.1803841613907076</v>
      </c>
      <c r="J21" s="19">
        <f t="shared" si="8"/>
        <v>1.3013333333333335</v>
      </c>
      <c r="K21" s="19">
        <f t="shared" si="8"/>
        <v>1.1440677966101693</v>
      </c>
      <c r="L21" s="19">
        <f t="shared" si="8"/>
        <v>1.2378135611786614</v>
      </c>
      <c r="M21" s="19">
        <f t="shared" si="8"/>
        <v>1.148926945588554</v>
      </c>
      <c r="N21" s="19">
        <f t="shared" si="8"/>
        <v>1.1542160949022122</v>
      </c>
      <c r="O21" s="19">
        <f t="shared" si="8"/>
        <v>1.071811361200429</v>
      </c>
      <c r="P21" s="19">
        <f t="shared" si="8"/>
        <v>1.4120944270777194</v>
      </c>
      <c r="Q21" s="15" t="s">
        <v>5</v>
      </c>
      <c r="R21" s="19">
        <f t="shared" si="4"/>
        <v>1.2446163507609278</v>
      </c>
      <c r="S21" s="19">
        <f t="shared" si="5"/>
        <v>0.10589946388519549</v>
      </c>
    </row>
    <row r="22" spans="1:19" x14ac:dyDescent="0.2">
      <c r="A22" s="15" t="s">
        <v>7</v>
      </c>
      <c r="B22" s="19">
        <f t="shared" ref="B22:P22" si="9">100/B15*B10</f>
        <v>1.072731173567904E-2</v>
      </c>
      <c r="C22" s="19">
        <f t="shared" si="9"/>
        <v>0</v>
      </c>
      <c r="D22" s="19">
        <f t="shared" si="9"/>
        <v>5.3510273972602745E-2</v>
      </c>
      <c r="E22" s="19">
        <f t="shared" si="9"/>
        <v>5.414185165132647E-2</v>
      </c>
      <c r="F22" s="19">
        <f t="shared" si="9"/>
        <v>0.12817773979918817</v>
      </c>
      <c r="G22" s="19">
        <f t="shared" si="9"/>
        <v>4.2625745950554128E-2</v>
      </c>
      <c r="H22" s="19">
        <f t="shared" si="9"/>
        <v>0</v>
      </c>
      <c r="I22" s="19">
        <f t="shared" si="9"/>
        <v>0.11803841613907076</v>
      </c>
      <c r="J22" s="19">
        <f t="shared" si="9"/>
        <v>2.133333333333334E-2</v>
      </c>
      <c r="K22" s="19">
        <f t="shared" si="9"/>
        <v>0</v>
      </c>
      <c r="L22" s="19">
        <f t="shared" si="9"/>
        <v>0</v>
      </c>
      <c r="M22" s="19">
        <f t="shared" si="9"/>
        <v>9.7550401040537596E-2</v>
      </c>
      <c r="N22" s="19">
        <f t="shared" si="9"/>
        <v>0</v>
      </c>
      <c r="O22" s="19">
        <f t="shared" si="9"/>
        <v>0.1071811361200429</v>
      </c>
      <c r="P22" s="19">
        <f t="shared" si="9"/>
        <v>7.5455427401099506E-2</v>
      </c>
      <c r="Q22" s="15" t="s">
        <v>7</v>
      </c>
      <c r="R22" s="19">
        <f t="shared" si="4"/>
        <v>4.7249442476228969E-2</v>
      </c>
      <c r="S22" s="19">
        <f t="shared" si="5"/>
        <v>4.7625159710456791E-2</v>
      </c>
    </row>
    <row r="23" spans="1:19" x14ac:dyDescent="0.2">
      <c r="A23" s="15" t="s">
        <v>8</v>
      </c>
      <c r="B23" s="19">
        <f t="shared" ref="B23:P23" si="10">100/B15*B11</f>
        <v>0.13945505256382751</v>
      </c>
      <c r="C23" s="19">
        <f t="shared" si="10"/>
        <v>0.13793103448275865</v>
      </c>
      <c r="D23" s="19">
        <f t="shared" si="10"/>
        <v>0.12842465753424656</v>
      </c>
      <c r="E23" s="19">
        <f t="shared" si="10"/>
        <v>8.6626962642122343E-2</v>
      </c>
      <c r="F23" s="19">
        <f t="shared" si="10"/>
        <v>0.11749626148258917</v>
      </c>
      <c r="G23" s="19">
        <f t="shared" si="10"/>
        <v>0.11722080136402385</v>
      </c>
      <c r="H23" s="19">
        <f t="shared" si="10"/>
        <v>0.11732081911262798</v>
      </c>
      <c r="I23" s="19">
        <f t="shared" si="10"/>
        <v>6.4384590621311313E-2</v>
      </c>
      <c r="J23" s="19">
        <f t="shared" si="10"/>
        <v>0.10666666666666669</v>
      </c>
      <c r="K23" s="19">
        <f t="shared" si="10"/>
        <v>0.11652542372881354</v>
      </c>
      <c r="L23" s="19">
        <f t="shared" si="10"/>
        <v>9.8586920801840283E-2</v>
      </c>
      <c r="M23" s="19">
        <f t="shared" si="10"/>
        <v>0.11922826793843484</v>
      </c>
      <c r="N23" s="19">
        <f t="shared" si="10"/>
        <v>0.1496206048947312</v>
      </c>
      <c r="O23" s="19">
        <f t="shared" si="10"/>
        <v>8.5744908896034325E-2</v>
      </c>
      <c r="P23" s="19">
        <f t="shared" si="10"/>
        <v>8.6234774172685144E-2</v>
      </c>
      <c r="Q23" s="15" t="s">
        <v>8</v>
      </c>
      <c r="R23" s="19">
        <f t="shared" si="4"/>
        <v>0.11143118312684758</v>
      </c>
      <c r="S23" s="19">
        <f t="shared" si="5"/>
        <v>2.3509084252187725E-2</v>
      </c>
    </row>
    <row r="24" spans="1:19" x14ac:dyDescent="0.2">
      <c r="A24" s="15" t="s">
        <v>9</v>
      </c>
      <c r="B24" s="19">
        <f t="shared" ref="B24:P24" si="11">100/B15*B12</f>
        <v>1.1156404205106201</v>
      </c>
      <c r="C24" s="19">
        <f t="shared" si="11"/>
        <v>1.209549071618037</v>
      </c>
      <c r="D24" s="19">
        <f t="shared" si="11"/>
        <v>1.1772260273972603</v>
      </c>
      <c r="E24" s="19">
        <f t="shared" si="11"/>
        <v>1.0611802923659988</v>
      </c>
      <c r="F24" s="19">
        <f t="shared" si="11"/>
        <v>1.2176885280922878</v>
      </c>
      <c r="G24" s="19">
        <f t="shared" si="11"/>
        <v>1.1615515771526002</v>
      </c>
      <c r="H24" s="19">
        <f t="shared" si="11"/>
        <v>1.1732081911262799</v>
      </c>
      <c r="I24" s="19">
        <f t="shared" si="11"/>
        <v>1.1481918660800521</v>
      </c>
      <c r="J24" s="19">
        <f t="shared" si="11"/>
        <v>1.1093333333333335</v>
      </c>
      <c r="K24" s="19">
        <f t="shared" si="11"/>
        <v>1.1440677966101693</v>
      </c>
      <c r="L24" s="19">
        <f t="shared" si="11"/>
        <v>1.1173184357541899</v>
      </c>
      <c r="M24" s="19">
        <f t="shared" si="11"/>
        <v>1.148926945588554</v>
      </c>
      <c r="N24" s="19">
        <f t="shared" si="11"/>
        <v>1.1114673506465746</v>
      </c>
      <c r="O24" s="19">
        <f t="shared" si="11"/>
        <v>1.1575562700964634</v>
      </c>
      <c r="P24" s="19">
        <f t="shared" si="11"/>
        <v>1.1318314110164927</v>
      </c>
      <c r="Q24" s="15" t="s">
        <v>9</v>
      </c>
      <c r="R24" s="19">
        <f t="shared" si="4"/>
        <v>1.1456491678259275</v>
      </c>
      <c r="S24" s="19">
        <f t="shared" si="5"/>
        <v>4.0497048941508858E-2</v>
      </c>
    </row>
    <row r="25" spans="1:19" ht="18.75" x14ac:dyDescent="0.35">
      <c r="A25" s="15" t="s">
        <v>54</v>
      </c>
      <c r="B25" s="19">
        <f t="shared" ref="B25:P25" si="12">100/B15*B13</f>
        <v>3.4541943788886509</v>
      </c>
      <c r="C25" s="19">
        <f t="shared" si="12"/>
        <v>3.4907161803713533</v>
      </c>
      <c r="D25" s="19">
        <f t="shared" si="12"/>
        <v>3.5637842465753424</v>
      </c>
      <c r="E25" s="19">
        <f t="shared" si="12"/>
        <v>3.6491608012994039</v>
      </c>
      <c r="F25" s="19">
        <f t="shared" si="12"/>
        <v>3.3539841914120911</v>
      </c>
      <c r="G25" s="19">
        <f t="shared" si="12"/>
        <v>3.4100596760443302</v>
      </c>
      <c r="H25" s="19">
        <f t="shared" si="12"/>
        <v>3.4662969283276448</v>
      </c>
      <c r="I25" s="19">
        <f t="shared" si="12"/>
        <v>3.508960188861467</v>
      </c>
      <c r="J25" s="19">
        <f t="shared" si="12"/>
        <v>3.5200000000000005</v>
      </c>
      <c r="K25" s="19">
        <f t="shared" si="12"/>
        <v>3.3898305084745761</v>
      </c>
      <c r="L25" s="19">
        <f t="shared" si="12"/>
        <v>3.319093000328623</v>
      </c>
      <c r="M25" s="19">
        <f t="shared" si="12"/>
        <v>3.4142640364188157</v>
      </c>
      <c r="N25" s="19">
        <f t="shared" si="12"/>
        <v>3.5160842150261828</v>
      </c>
      <c r="O25" s="19">
        <f t="shared" si="12"/>
        <v>3.5691318327974284</v>
      </c>
      <c r="P25" s="19">
        <f t="shared" si="12"/>
        <v>3.5464050878516766</v>
      </c>
      <c r="Q25" s="15" t="s">
        <v>54</v>
      </c>
      <c r="R25" s="19">
        <f t="shared" si="4"/>
        <v>3.4781310181785057</v>
      </c>
      <c r="S25" s="19">
        <f t="shared" si="5"/>
        <v>8.9347097265291442E-2</v>
      </c>
    </row>
    <row r="26" spans="1:19" ht="18.75" x14ac:dyDescent="0.35">
      <c r="A26" s="15" t="s">
        <v>55</v>
      </c>
      <c r="B26" s="19">
        <f t="shared" ref="B26:P26" si="13">100/B15*B14</f>
        <v>3.4649216906243296</v>
      </c>
      <c r="C26" s="19">
        <f t="shared" si="13"/>
        <v>3.5331564986737405</v>
      </c>
      <c r="D26" s="19">
        <f t="shared" si="13"/>
        <v>3.4139554794520546</v>
      </c>
      <c r="E26" s="19">
        <f t="shared" si="13"/>
        <v>3.4325933946940981</v>
      </c>
      <c r="F26" s="19">
        <f t="shared" si="13"/>
        <v>3.6317026276436652</v>
      </c>
      <c r="G26" s="19">
        <f t="shared" si="13"/>
        <v>3.5805626598465468</v>
      </c>
      <c r="H26" s="19">
        <f t="shared" si="13"/>
        <v>3.5196245733788394</v>
      </c>
      <c r="I26" s="19">
        <f t="shared" si="13"/>
        <v>3.4445755982401556</v>
      </c>
      <c r="J26" s="19">
        <f t="shared" si="13"/>
        <v>3.3920000000000008</v>
      </c>
      <c r="K26" s="19">
        <f t="shared" si="13"/>
        <v>3.4851694915254234</v>
      </c>
      <c r="L26" s="19">
        <f t="shared" si="13"/>
        <v>3.3629094095738852</v>
      </c>
      <c r="M26" s="19">
        <f t="shared" si="13"/>
        <v>3.6202037719488396</v>
      </c>
      <c r="N26" s="19">
        <f t="shared" si="13"/>
        <v>3.345089238003633</v>
      </c>
      <c r="O26" s="19">
        <f t="shared" si="13"/>
        <v>3.4619506966773854</v>
      </c>
      <c r="P26" s="19">
        <f t="shared" si="13"/>
        <v>3.3847148862778922</v>
      </c>
      <c r="Q26" s="15" t="s">
        <v>55</v>
      </c>
      <c r="R26" s="19">
        <f t="shared" si="4"/>
        <v>3.4715420011040323</v>
      </c>
      <c r="S26" s="19">
        <f t="shared" si="5"/>
        <v>8.9954222476337581E-2</v>
      </c>
    </row>
    <row r="27" spans="1:19" x14ac:dyDescent="0.2">
      <c r="A27" s="17" t="s">
        <v>13</v>
      </c>
      <c r="B27" s="21">
        <f t="shared" ref="B27:P27" si="14">100/B15*B15</f>
        <v>100</v>
      </c>
      <c r="C27" s="21">
        <f t="shared" si="14"/>
        <v>100</v>
      </c>
      <c r="D27" s="21">
        <f t="shared" si="14"/>
        <v>100</v>
      </c>
      <c r="E27" s="21">
        <f t="shared" si="14"/>
        <v>100</v>
      </c>
      <c r="F27" s="21">
        <f t="shared" si="14"/>
        <v>100</v>
      </c>
      <c r="G27" s="21">
        <f t="shared" si="14"/>
        <v>100</v>
      </c>
      <c r="H27" s="21">
        <f t="shared" si="14"/>
        <v>100</v>
      </c>
      <c r="I27" s="21">
        <f t="shared" si="14"/>
        <v>100</v>
      </c>
      <c r="J27" s="21">
        <f t="shared" si="14"/>
        <v>100</v>
      </c>
      <c r="K27" s="21">
        <f t="shared" si="14"/>
        <v>99.999999999999986</v>
      </c>
      <c r="L27" s="21">
        <f t="shared" si="14"/>
        <v>99.999999999999986</v>
      </c>
      <c r="M27" s="21">
        <f t="shared" si="14"/>
        <v>100.00000000000001</v>
      </c>
      <c r="N27" s="21">
        <f t="shared" si="14"/>
        <v>99.999999999999986</v>
      </c>
      <c r="O27" s="21">
        <f t="shared" si="14"/>
        <v>100</v>
      </c>
      <c r="P27" s="21">
        <f t="shared" si="14"/>
        <v>100</v>
      </c>
      <c r="Q27" s="21"/>
      <c r="R27" s="21">
        <f>SUM(R18:R26)</f>
        <v>99.999999999999972</v>
      </c>
      <c r="S27" s="17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60D43-FED8-5C4F-9740-AC81A4334984}">
  <dimension ref="A1:S56"/>
  <sheetViews>
    <sheetView workbookViewId="0">
      <selection activeCell="A30" sqref="A30"/>
    </sheetView>
  </sheetViews>
  <sheetFormatPr defaultColWidth="10.875" defaultRowHeight="15" x14ac:dyDescent="0.2"/>
  <cols>
    <col min="1" max="16384" width="10.875" style="14"/>
  </cols>
  <sheetData>
    <row r="1" spans="1:19" ht="15.75" x14ac:dyDescent="0.25">
      <c r="A1" s="60" t="s">
        <v>124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x14ac:dyDescent="0.2">
      <c r="A2" s="15" t="s">
        <v>46</v>
      </c>
      <c r="B2" s="16"/>
      <c r="C2" s="15"/>
      <c r="D2" s="15"/>
      <c r="E2" s="15"/>
      <c r="F2" s="15"/>
      <c r="G2" s="15"/>
      <c r="H2" s="15"/>
      <c r="I2" s="15" t="s">
        <v>0</v>
      </c>
      <c r="J2" s="15"/>
      <c r="K2" s="15"/>
      <c r="L2" s="15"/>
      <c r="M2" s="15" t="s">
        <v>0</v>
      </c>
      <c r="N2" s="15"/>
      <c r="O2" s="15"/>
      <c r="P2" s="15"/>
      <c r="Q2" s="15"/>
      <c r="R2" s="15"/>
      <c r="S2" s="15"/>
    </row>
    <row r="3" spans="1:19" x14ac:dyDescent="0.2">
      <c r="A3" s="15" t="s">
        <v>57</v>
      </c>
      <c r="B3" s="16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x14ac:dyDescent="0.2">
      <c r="A4" s="15" t="s">
        <v>44</v>
      </c>
      <c r="B4" s="16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</row>
    <row r="5" spans="1:19" x14ac:dyDescent="0.2">
      <c r="A5" s="17" t="s">
        <v>1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4" t="s">
        <v>56</v>
      </c>
      <c r="S5" s="4" t="s">
        <v>36</v>
      </c>
    </row>
    <row r="6" spans="1:19" ht="18.75" x14ac:dyDescent="0.35">
      <c r="A6" s="15" t="s">
        <v>48</v>
      </c>
      <c r="B6" s="19">
        <v>74.42</v>
      </c>
      <c r="C6" s="19">
        <v>72.7</v>
      </c>
      <c r="D6" s="19">
        <v>74.36</v>
      </c>
      <c r="E6" s="19">
        <v>73.760000000000005</v>
      </c>
      <c r="F6" s="19">
        <v>74.67</v>
      </c>
      <c r="G6" s="19">
        <v>76.37</v>
      </c>
      <c r="H6" s="19">
        <v>74.94</v>
      </c>
      <c r="I6" s="19">
        <v>70.760000000000005</v>
      </c>
      <c r="J6" s="19">
        <v>74.5</v>
      </c>
      <c r="K6" s="19">
        <v>74.31</v>
      </c>
      <c r="L6" s="19">
        <v>76.400000000000006</v>
      </c>
      <c r="M6" s="19">
        <v>73.650000000000006</v>
      </c>
      <c r="N6" s="19">
        <v>76.16</v>
      </c>
      <c r="O6" s="19">
        <v>71.680000000000007</v>
      </c>
      <c r="P6" s="19">
        <v>73.44</v>
      </c>
      <c r="Q6" s="15" t="s">
        <v>48</v>
      </c>
      <c r="R6" s="20">
        <f t="shared" ref="R6:R14" si="0">AVERAGE(B6:P6)</f>
        <v>74.141333333333321</v>
      </c>
      <c r="S6" s="20">
        <f t="shared" ref="S6:S14" si="1">STDEV(B6:P6)</f>
        <v>1.5989097475943967</v>
      </c>
    </row>
    <row r="7" spans="1:19" ht="18.75" x14ac:dyDescent="0.35">
      <c r="A7" s="15" t="s">
        <v>49</v>
      </c>
      <c r="B7" s="19">
        <v>0.42</v>
      </c>
      <c r="C7" s="19">
        <v>0.3</v>
      </c>
      <c r="D7" s="19">
        <v>0.35</v>
      </c>
      <c r="E7" s="19">
        <v>0.42</v>
      </c>
      <c r="F7" s="19">
        <v>0.23</v>
      </c>
      <c r="G7" s="19">
        <v>0.32</v>
      </c>
      <c r="H7" s="19">
        <v>0.38</v>
      </c>
      <c r="I7" s="19">
        <v>0.28999999999999998</v>
      </c>
      <c r="J7" s="19">
        <v>0.35</v>
      </c>
      <c r="K7" s="19">
        <v>0.32</v>
      </c>
      <c r="L7" s="19">
        <v>0.28000000000000003</v>
      </c>
      <c r="M7" s="19">
        <v>0.26</v>
      </c>
      <c r="N7" s="19">
        <v>0.34</v>
      </c>
      <c r="O7" s="19">
        <v>0.22</v>
      </c>
      <c r="P7" s="19">
        <v>0.31</v>
      </c>
      <c r="Q7" s="15" t="s">
        <v>49</v>
      </c>
      <c r="R7" s="20">
        <f t="shared" si="0"/>
        <v>0.31933333333333319</v>
      </c>
      <c r="S7" s="20">
        <f t="shared" si="1"/>
        <v>6.0055529859179009E-2</v>
      </c>
    </row>
    <row r="8" spans="1:19" ht="18.75" x14ac:dyDescent="0.35">
      <c r="A8" s="15" t="s">
        <v>50</v>
      </c>
      <c r="B8" s="19">
        <v>11.57</v>
      </c>
      <c r="C8" s="19">
        <v>11.09</v>
      </c>
      <c r="D8" s="19">
        <v>11.41</v>
      </c>
      <c r="E8" s="19">
        <v>11.29</v>
      </c>
      <c r="F8" s="19">
        <v>11.26</v>
      </c>
      <c r="G8" s="19">
        <v>11.78</v>
      </c>
      <c r="H8" s="19">
        <v>11.53</v>
      </c>
      <c r="I8" s="19">
        <v>11.73</v>
      </c>
      <c r="J8" s="19">
        <v>11.59</v>
      </c>
      <c r="K8" s="19">
        <v>11.31</v>
      </c>
      <c r="L8" s="19">
        <v>11.89</v>
      </c>
      <c r="M8" s="19">
        <v>11.27</v>
      </c>
      <c r="N8" s="19">
        <v>11.55</v>
      </c>
      <c r="O8" s="19">
        <v>11.26</v>
      </c>
      <c r="P8" s="19">
        <v>11.16</v>
      </c>
      <c r="Q8" s="15" t="s">
        <v>50</v>
      </c>
      <c r="R8" s="20">
        <f t="shared" si="0"/>
        <v>11.446</v>
      </c>
      <c r="S8" s="20">
        <f t="shared" si="1"/>
        <v>0.23847132202546176</v>
      </c>
    </row>
    <row r="9" spans="1:19" x14ac:dyDescent="0.2">
      <c r="A9" s="15" t="s">
        <v>5</v>
      </c>
      <c r="B9" s="19">
        <v>1.21</v>
      </c>
      <c r="C9" s="19">
        <v>1.23</v>
      </c>
      <c r="D9" s="19">
        <v>1.35</v>
      </c>
      <c r="E9" s="19">
        <v>1.4</v>
      </c>
      <c r="F9" s="19">
        <v>1.28</v>
      </c>
      <c r="G9" s="19">
        <v>1.41</v>
      </c>
      <c r="H9" s="19">
        <v>1.23</v>
      </c>
      <c r="I9" s="19">
        <v>1.24</v>
      </c>
      <c r="J9" s="19">
        <v>1.36</v>
      </c>
      <c r="K9" s="19">
        <v>1.4</v>
      </c>
      <c r="L9" s="19">
        <v>1.29</v>
      </c>
      <c r="M9" s="19">
        <v>1.32</v>
      </c>
      <c r="N9" s="19">
        <v>1.1200000000000001</v>
      </c>
      <c r="O9" s="19">
        <v>1.25</v>
      </c>
      <c r="P9" s="19">
        <v>1.1299999999999999</v>
      </c>
      <c r="Q9" s="15" t="s">
        <v>5</v>
      </c>
      <c r="R9" s="20">
        <f t="shared" si="0"/>
        <v>1.2813333333333332</v>
      </c>
      <c r="S9" s="20">
        <f t="shared" si="1"/>
        <v>9.2262565281813785E-2</v>
      </c>
    </row>
    <row r="10" spans="1:19" x14ac:dyDescent="0.2">
      <c r="A10" s="15" t="s">
        <v>7</v>
      </c>
      <c r="B10" s="19">
        <v>0</v>
      </c>
      <c r="C10" s="19">
        <v>0</v>
      </c>
      <c r="D10" s="19">
        <v>0.06</v>
      </c>
      <c r="E10" s="19">
        <v>0.11</v>
      </c>
      <c r="F10" s="19">
        <v>0.03</v>
      </c>
      <c r="G10" s="19">
        <v>0.02</v>
      </c>
      <c r="H10" s="19">
        <v>0.1</v>
      </c>
      <c r="I10" s="19">
        <v>7.0000000000000007E-2</v>
      </c>
      <c r="J10" s="19">
        <v>7.0000000000000007E-2</v>
      </c>
      <c r="K10" s="19">
        <v>0.08</v>
      </c>
      <c r="L10" s="19">
        <v>7.0000000000000007E-2</v>
      </c>
      <c r="M10" s="19">
        <v>0.03</v>
      </c>
      <c r="N10" s="19">
        <v>0.13</v>
      </c>
      <c r="O10" s="19">
        <v>0</v>
      </c>
      <c r="P10" s="19">
        <v>0.05</v>
      </c>
      <c r="Q10" s="15" t="s">
        <v>7</v>
      </c>
      <c r="R10" s="20">
        <f t="shared" si="0"/>
        <v>5.4666666666666662E-2</v>
      </c>
      <c r="S10" s="20">
        <f t="shared" si="1"/>
        <v>4.1034248181360963E-2</v>
      </c>
    </row>
    <row r="11" spans="1:19" x14ac:dyDescent="0.2">
      <c r="A11" s="15" t="s">
        <v>8</v>
      </c>
      <c r="B11" s="19">
        <v>0.24</v>
      </c>
      <c r="C11" s="19">
        <v>0.24</v>
      </c>
      <c r="D11" s="19">
        <v>0.18</v>
      </c>
      <c r="E11" s="19">
        <v>0.21</v>
      </c>
      <c r="F11" s="19">
        <v>0.27</v>
      </c>
      <c r="G11" s="19">
        <v>0.18</v>
      </c>
      <c r="H11" s="19">
        <v>0.24</v>
      </c>
      <c r="I11" s="19">
        <v>0.18</v>
      </c>
      <c r="J11" s="19">
        <v>0.24</v>
      </c>
      <c r="K11" s="19">
        <v>0.27</v>
      </c>
      <c r="L11" s="19">
        <v>0.24</v>
      </c>
      <c r="M11" s="19">
        <v>0.27</v>
      </c>
      <c r="N11" s="19">
        <v>0.26</v>
      </c>
      <c r="O11" s="19">
        <v>0.19</v>
      </c>
      <c r="P11" s="19">
        <v>0.3</v>
      </c>
      <c r="Q11" s="15" t="s">
        <v>8</v>
      </c>
      <c r="R11" s="20">
        <f t="shared" si="0"/>
        <v>0.23400000000000001</v>
      </c>
      <c r="S11" s="20">
        <f t="shared" si="1"/>
        <v>3.8135098194258026E-2</v>
      </c>
    </row>
    <row r="12" spans="1:19" x14ac:dyDescent="0.2">
      <c r="A12" s="15" t="s">
        <v>9</v>
      </c>
      <c r="B12" s="19">
        <v>1.18</v>
      </c>
      <c r="C12" s="19">
        <v>1.19</v>
      </c>
      <c r="D12" s="19">
        <v>1.3</v>
      </c>
      <c r="E12" s="19">
        <v>1.25</v>
      </c>
      <c r="F12" s="19">
        <v>1.32</v>
      </c>
      <c r="G12" s="19">
        <v>1.25</v>
      </c>
      <c r="H12" s="19">
        <v>1.17</v>
      </c>
      <c r="I12" s="19">
        <v>1.1000000000000001</v>
      </c>
      <c r="J12" s="19">
        <v>1.2</v>
      </c>
      <c r="K12" s="19">
        <v>1.3</v>
      </c>
      <c r="L12" s="19">
        <v>1.29</v>
      </c>
      <c r="M12" s="19">
        <v>1.18</v>
      </c>
      <c r="N12" s="19">
        <v>1.23</v>
      </c>
      <c r="O12" s="19">
        <v>1.1399999999999999</v>
      </c>
      <c r="P12" s="19">
        <v>1.1499999999999999</v>
      </c>
      <c r="Q12" s="15" t="s">
        <v>9</v>
      </c>
      <c r="R12" s="20">
        <f t="shared" si="0"/>
        <v>1.2166666666666666</v>
      </c>
      <c r="S12" s="20">
        <f t="shared" si="1"/>
        <v>6.6619030600086351E-2</v>
      </c>
    </row>
    <row r="13" spans="1:19" ht="18.75" x14ac:dyDescent="0.35">
      <c r="A13" s="15" t="s">
        <v>51</v>
      </c>
      <c r="B13" s="19">
        <v>3.55</v>
      </c>
      <c r="C13" s="19">
        <v>3.49</v>
      </c>
      <c r="D13" s="19">
        <v>3.58</v>
      </c>
      <c r="E13" s="19">
        <v>3.47</v>
      </c>
      <c r="F13" s="19">
        <v>3.47</v>
      </c>
      <c r="G13" s="19">
        <v>3.51</v>
      </c>
      <c r="H13" s="19">
        <v>3.54</v>
      </c>
      <c r="I13" s="19">
        <v>3.36</v>
      </c>
      <c r="J13" s="19">
        <v>3.52</v>
      </c>
      <c r="K13" s="19">
        <v>3.54</v>
      </c>
      <c r="L13" s="19">
        <v>3.45</v>
      </c>
      <c r="M13" s="19">
        <v>3.42</v>
      </c>
      <c r="N13" s="19">
        <v>3.54</v>
      </c>
      <c r="O13" s="19">
        <v>3.38</v>
      </c>
      <c r="P13" s="19">
        <v>3.39</v>
      </c>
      <c r="Q13" s="15" t="s">
        <v>51</v>
      </c>
      <c r="R13" s="20">
        <f t="shared" si="0"/>
        <v>3.480666666666667</v>
      </c>
      <c r="S13" s="20">
        <f t="shared" si="1"/>
        <v>6.8396602533278214E-2</v>
      </c>
    </row>
    <row r="14" spans="1:19" ht="18.75" x14ac:dyDescent="0.35">
      <c r="A14" s="15" t="s">
        <v>52</v>
      </c>
      <c r="B14" s="19">
        <v>2.86</v>
      </c>
      <c r="C14" s="19">
        <v>2.69</v>
      </c>
      <c r="D14" s="19">
        <v>2.83</v>
      </c>
      <c r="E14" s="19">
        <v>2.76</v>
      </c>
      <c r="F14" s="19">
        <v>2.8</v>
      </c>
      <c r="G14" s="19">
        <v>2.89</v>
      </c>
      <c r="H14" s="19">
        <v>2.78</v>
      </c>
      <c r="I14" s="19">
        <v>2.56</v>
      </c>
      <c r="J14" s="19">
        <v>2.79</v>
      </c>
      <c r="K14" s="19">
        <v>2.77</v>
      </c>
      <c r="L14" s="19">
        <v>2.92</v>
      </c>
      <c r="M14" s="19">
        <v>2.76</v>
      </c>
      <c r="N14" s="19">
        <v>2.8</v>
      </c>
      <c r="O14" s="19">
        <v>2.66</v>
      </c>
      <c r="P14" s="19">
        <v>2.79</v>
      </c>
      <c r="Q14" s="15" t="s">
        <v>52</v>
      </c>
      <c r="R14" s="20">
        <f t="shared" si="0"/>
        <v>2.7773333333333325</v>
      </c>
      <c r="S14" s="20">
        <f t="shared" si="1"/>
        <v>8.9957661999303579E-2</v>
      </c>
    </row>
    <row r="15" spans="1:19" x14ac:dyDescent="0.2">
      <c r="A15" s="17" t="s">
        <v>13</v>
      </c>
      <c r="B15" s="21">
        <f t="shared" ref="B15:P15" si="2">SUM(B6:B14)</f>
        <v>95.449999999999989</v>
      </c>
      <c r="C15" s="21">
        <f t="shared" si="2"/>
        <v>92.929999999999993</v>
      </c>
      <c r="D15" s="21">
        <f t="shared" si="2"/>
        <v>95.419999999999987</v>
      </c>
      <c r="E15" s="21">
        <f t="shared" si="2"/>
        <v>94.67</v>
      </c>
      <c r="F15" s="21">
        <f t="shared" si="2"/>
        <v>95.33</v>
      </c>
      <c r="G15" s="21">
        <f t="shared" si="2"/>
        <v>97.73</v>
      </c>
      <c r="H15" s="21">
        <f t="shared" si="2"/>
        <v>95.91</v>
      </c>
      <c r="I15" s="21">
        <f t="shared" si="2"/>
        <v>91.29</v>
      </c>
      <c r="J15" s="21">
        <f t="shared" si="2"/>
        <v>95.61999999999999</v>
      </c>
      <c r="K15" s="21">
        <f t="shared" si="2"/>
        <v>95.3</v>
      </c>
      <c r="L15" s="21">
        <f t="shared" si="2"/>
        <v>97.830000000000013</v>
      </c>
      <c r="M15" s="21">
        <f t="shared" si="2"/>
        <v>94.160000000000011</v>
      </c>
      <c r="N15" s="21">
        <f t="shared" si="2"/>
        <v>97.13000000000001</v>
      </c>
      <c r="O15" s="21">
        <f t="shared" si="2"/>
        <v>91.78</v>
      </c>
      <c r="P15" s="21">
        <f t="shared" si="2"/>
        <v>93.72</v>
      </c>
      <c r="Q15" s="21"/>
      <c r="R15" s="22">
        <f>AVERAGE(B15:P15)</f>
        <v>94.951333333333338</v>
      </c>
      <c r="S15" s="22" t="s">
        <v>14</v>
      </c>
    </row>
    <row r="16" spans="1:19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2">
      <c r="A17" s="17" t="s">
        <v>1</v>
      </c>
      <c r="B17" s="17" t="s">
        <v>14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4" t="s">
        <v>56</v>
      </c>
      <c r="S17" s="4" t="s">
        <v>36</v>
      </c>
    </row>
    <row r="18" spans="1:19" ht="18.75" x14ac:dyDescent="0.35">
      <c r="A18" s="15" t="s">
        <v>48</v>
      </c>
      <c r="B18" s="19">
        <f t="shared" ref="B18:P18" si="3">100/B15*B6</f>
        <v>77.96752226296492</v>
      </c>
      <c r="C18" s="19">
        <f t="shared" si="3"/>
        <v>78.230926503820086</v>
      </c>
      <c r="D18" s="19">
        <f t="shared" si="3"/>
        <v>77.929155313351515</v>
      </c>
      <c r="E18" s="19">
        <f t="shared" si="3"/>
        <v>77.912749551072153</v>
      </c>
      <c r="F18" s="19">
        <f t="shared" si="3"/>
        <v>78.3279135634113</v>
      </c>
      <c r="G18" s="19">
        <f t="shared" si="3"/>
        <v>78.14386575258365</v>
      </c>
      <c r="H18" s="19">
        <f t="shared" si="3"/>
        <v>78.135752267751016</v>
      </c>
      <c r="I18" s="19">
        <f t="shared" si="3"/>
        <v>77.511227954869099</v>
      </c>
      <c r="J18" s="19">
        <f t="shared" si="3"/>
        <v>77.912570591926382</v>
      </c>
      <c r="K18" s="19">
        <f t="shared" si="3"/>
        <v>77.974816369359928</v>
      </c>
      <c r="L18" s="19">
        <f t="shared" si="3"/>
        <v>78.094653991618117</v>
      </c>
      <c r="M18" s="19">
        <f t="shared" si="3"/>
        <v>78.217926932880189</v>
      </c>
      <c r="N18" s="19">
        <f t="shared" si="3"/>
        <v>78.410377844126415</v>
      </c>
      <c r="O18" s="19">
        <f t="shared" si="3"/>
        <v>78.099803878840717</v>
      </c>
      <c r="P18" s="19">
        <f t="shared" si="3"/>
        <v>78.361075544174128</v>
      </c>
      <c r="Q18" s="15" t="s">
        <v>48</v>
      </c>
      <c r="R18" s="19">
        <f t="shared" ref="R18:R26" si="4">AVERAGE(B18:P18)</f>
        <v>78.082022554849985</v>
      </c>
      <c r="S18" s="19">
        <f t="shared" ref="S18:S26" si="5">STDEV(B18:P18)</f>
        <v>0.2275844273863746</v>
      </c>
    </row>
    <row r="19" spans="1:19" ht="18.75" x14ac:dyDescent="0.35">
      <c r="A19" s="15" t="s">
        <v>49</v>
      </c>
      <c r="B19" s="19">
        <f t="shared" ref="B19:P19" si="6">100/B15*B7</f>
        <v>0.44002095337873237</v>
      </c>
      <c r="C19" s="19">
        <f t="shared" si="6"/>
        <v>0.32282363068976649</v>
      </c>
      <c r="D19" s="19">
        <f t="shared" si="6"/>
        <v>0.36679941312093906</v>
      </c>
      <c r="E19" s="19">
        <f t="shared" si="6"/>
        <v>0.44364635048061685</v>
      </c>
      <c r="F19" s="19">
        <f t="shared" si="6"/>
        <v>0.24126717717402707</v>
      </c>
      <c r="G19" s="19">
        <f t="shared" si="6"/>
        <v>0.32743272280773561</v>
      </c>
      <c r="H19" s="19">
        <f t="shared" si="6"/>
        <v>0.39620477531018666</v>
      </c>
      <c r="I19" s="19">
        <f t="shared" si="6"/>
        <v>0.31766896702815201</v>
      </c>
      <c r="J19" s="19">
        <f t="shared" si="6"/>
        <v>0.36603221083455345</v>
      </c>
      <c r="K19" s="19">
        <f t="shared" si="6"/>
        <v>0.33578174186778598</v>
      </c>
      <c r="L19" s="19">
        <f t="shared" si="6"/>
        <v>0.28621077379127058</v>
      </c>
      <c r="M19" s="19">
        <f t="shared" si="6"/>
        <v>0.27612574341546298</v>
      </c>
      <c r="N19" s="19">
        <f t="shared" si="6"/>
        <v>0.35004632966127863</v>
      </c>
      <c r="O19" s="19">
        <f t="shared" si="6"/>
        <v>0.23970363913706691</v>
      </c>
      <c r="P19" s="19">
        <f t="shared" si="6"/>
        <v>0.3307725138711054</v>
      </c>
      <c r="Q19" s="15" t="s">
        <v>49</v>
      </c>
      <c r="R19" s="19">
        <f t="shared" si="4"/>
        <v>0.33603579617124535</v>
      </c>
      <c r="S19" s="19">
        <f t="shared" si="5"/>
        <v>6.1529397517897808E-2</v>
      </c>
    </row>
    <row r="20" spans="1:19" ht="18.75" x14ac:dyDescent="0.35">
      <c r="A20" s="15" t="s">
        <v>50</v>
      </c>
      <c r="B20" s="19">
        <f t="shared" ref="B20:P20" si="7">100/B15*B8</f>
        <v>12.121529596647461</v>
      </c>
      <c r="C20" s="19">
        <f t="shared" si="7"/>
        <v>11.933713547831703</v>
      </c>
      <c r="D20" s="19">
        <f t="shared" si="7"/>
        <v>11.957660867742614</v>
      </c>
      <c r="E20" s="19">
        <f t="shared" si="7"/>
        <v>11.925636421252772</v>
      </c>
      <c r="F20" s="19">
        <f t="shared" si="7"/>
        <v>11.811601804258888</v>
      </c>
      <c r="G20" s="19">
        <f t="shared" si="7"/>
        <v>12.053617108359767</v>
      </c>
      <c r="H20" s="19">
        <f t="shared" si="7"/>
        <v>12.021686998227505</v>
      </c>
      <c r="I20" s="19">
        <f t="shared" si="7"/>
        <v>12.849162011173185</v>
      </c>
      <c r="J20" s="19">
        <f t="shared" si="7"/>
        <v>12.12089521020707</v>
      </c>
      <c r="K20" s="19">
        <f t="shared" si="7"/>
        <v>11.86778593913956</v>
      </c>
      <c r="L20" s="19">
        <f t="shared" si="7"/>
        <v>12.15373607277931</v>
      </c>
      <c r="M20" s="19">
        <f t="shared" si="7"/>
        <v>11.968988954970261</v>
      </c>
      <c r="N20" s="19">
        <f t="shared" si="7"/>
        <v>11.891279728199319</v>
      </c>
      <c r="O20" s="19">
        <f t="shared" si="7"/>
        <v>12.268468075833516</v>
      </c>
      <c r="P20" s="19">
        <f t="shared" si="7"/>
        <v>11.907810499359796</v>
      </c>
      <c r="Q20" s="15" t="s">
        <v>50</v>
      </c>
      <c r="R20" s="19">
        <f t="shared" si="4"/>
        <v>12.056904855732181</v>
      </c>
      <c r="S20" s="19">
        <f t="shared" si="5"/>
        <v>0.25169643664194613</v>
      </c>
    </row>
    <row r="21" spans="1:19" x14ac:dyDescent="0.2">
      <c r="A21" s="15" t="s">
        <v>5</v>
      </c>
      <c r="B21" s="19">
        <f t="shared" ref="B21:P21" si="8">100/B15*B9</f>
        <v>1.2676794133053957</v>
      </c>
      <c r="C21" s="19">
        <f t="shared" si="8"/>
        <v>1.3235768858280428</v>
      </c>
      <c r="D21" s="19">
        <f t="shared" si="8"/>
        <v>1.4147977363236222</v>
      </c>
      <c r="E21" s="19">
        <f t="shared" si="8"/>
        <v>1.4788211682687229</v>
      </c>
      <c r="F21" s="19">
        <f t="shared" si="8"/>
        <v>1.3427042903598028</v>
      </c>
      <c r="G21" s="19">
        <f t="shared" si="8"/>
        <v>1.4427504348715849</v>
      </c>
      <c r="H21" s="19">
        <f t="shared" si="8"/>
        <v>1.2824522990303411</v>
      </c>
      <c r="I21" s="19">
        <f t="shared" si="8"/>
        <v>1.3583086866031329</v>
      </c>
      <c r="J21" s="19">
        <f t="shared" si="8"/>
        <v>1.4222965906714078</v>
      </c>
      <c r="K21" s="19">
        <f t="shared" si="8"/>
        <v>1.4690451206715636</v>
      </c>
      <c r="L21" s="19">
        <f t="shared" si="8"/>
        <v>1.3186139221097821</v>
      </c>
      <c r="M21" s="19">
        <f t="shared" si="8"/>
        <v>1.4018691588785044</v>
      </c>
      <c r="N21" s="19">
        <f t="shared" si="8"/>
        <v>1.1530937918253885</v>
      </c>
      <c r="O21" s="19">
        <f t="shared" si="8"/>
        <v>1.361952495096971</v>
      </c>
      <c r="P21" s="19">
        <f t="shared" si="8"/>
        <v>1.2057191634656421</v>
      </c>
      <c r="Q21" s="15" t="s">
        <v>5</v>
      </c>
      <c r="R21" s="19">
        <f t="shared" si="4"/>
        <v>1.3495787438206601</v>
      </c>
      <c r="S21" s="19">
        <f t="shared" si="5"/>
        <v>9.4248662329738858E-2</v>
      </c>
    </row>
    <row r="22" spans="1:19" x14ac:dyDescent="0.2">
      <c r="A22" s="15" t="s">
        <v>7</v>
      </c>
      <c r="B22" s="19">
        <f t="shared" ref="B22:P22" si="9">100/B15*B10</f>
        <v>0</v>
      </c>
      <c r="C22" s="19">
        <f t="shared" si="9"/>
        <v>0</v>
      </c>
      <c r="D22" s="19">
        <f t="shared" si="9"/>
        <v>6.2879899392160987E-2</v>
      </c>
      <c r="E22" s="19">
        <f t="shared" si="9"/>
        <v>0.11619309179254252</v>
      </c>
      <c r="F22" s="19">
        <f t="shared" si="9"/>
        <v>3.1469631805307874E-2</v>
      </c>
      <c r="G22" s="19">
        <f t="shared" si="9"/>
        <v>2.0464545175483476E-2</v>
      </c>
      <c r="H22" s="19">
        <f t="shared" si="9"/>
        <v>0.10426441455531228</v>
      </c>
      <c r="I22" s="19">
        <f t="shared" si="9"/>
        <v>7.6678716179209128E-2</v>
      </c>
      <c r="J22" s="19">
        <f t="shared" si="9"/>
        <v>7.3206442166910704E-2</v>
      </c>
      <c r="K22" s="19">
        <f t="shared" si="9"/>
        <v>8.3945435466946494E-2</v>
      </c>
      <c r="L22" s="19">
        <f t="shared" si="9"/>
        <v>7.1552693447817645E-2</v>
      </c>
      <c r="M22" s="19">
        <f t="shared" si="9"/>
        <v>3.1860662701784191E-2</v>
      </c>
      <c r="N22" s="19">
        <f t="shared" si="9"/>
        <v>0.13384124369401831</v>
      </c>
      <c r="O22" s="19">
        <f t="shared" si="9"/>
        <v>0</v>
      </c>
      <c r="P22" s="19">
        <f t="shared" si="9"/>
        <v>5.3350405463081521E-2</v>
      </c>
      <c r="Q22" s="15" t="s">
        <v>7</v>
      </c>
      <c r="R22" s="19">
        <f t="shared" si="4"/>
        <v>5.7313812122705012E-2</v>
      </c>
      <c r="S22" s="19">
        <f t="shared" si="5"/>
        <v>4.2796948134288651E-2</v>
      </c>
    </row>
    <row r="23" spans="1:19" x14ac:dyDescent="0.2">
      <c r="A23" s="15" t="s">
        <v>8</v>
      </c>
      <c r="B23" s="19">
        <f t="shared" ref="B23:P23" si="10">100/B15*B11</f>
        <v>0.25144054478784705</v>
      </c>
      <c r="C23" s="19">
        <f t="shared" si="10"/>
        <v>0.25825890455181322</v>
      </c>
      <c r="D23" s="19">
        <f t="shared" si="10"/>
        <v>0.18863969817648293</v>
      </c>
      <c r="E23" s="19">
        <f t="shared" si="10"/>
        <v>0.22182317524030842</v>
      </c>
      <c r="F23" s="19">
        <f t="shared" si="10"/>
        <v>0.28322668624777092</v>
      </c>
      <c r="G23" s="19">
        <f t="shared" si="10"/>
        <v>0.18418090657935127</v>
      </c>
      <c r="H23" s="19">
        <f t="shared" si="10"/>
        <v>0.25023459493274947</v>
      </c>
      <c r="I23" s="19">
        <f t="shared" si="10"/>
        <v>0.19717384160368057</v>
      </c>
      <c r="J23" s="19">
        <f t="shared" si="10"/>
        <v>0.25099351600083664</v>
      </c>
      <c r="K23" s="19">
        <f t="shared" si="10"/>
        <v>0.28331584470094445</v>
      </c>
      <c r="L23" s="19">
        <f t="shared" si="10"/>
        <v>0.24532352039251759</v>
      </c>
      <c r="M23" s="19">
        <f t="shared" si="10"/>
        <v>0.28674596431605776</v>
      </c>
      <c r="N23" s="19">
        <f t="shared" si="10"/>
        <v>0.26768248738803663</v>
      </c>
      <c r="O23" s="19">
        <f t="shared" si="10"/>
        <v>0.2070167792547396</v>
      </c>
      <c r="P23" s="19">
        <f t="shared" si="10"/>
        <v>0.3201024327784891</v>
      </c>
      <c r="Q23" s="15" t="s">
        <v>8</v>
      </c>
      <c r="R23" s="19">
        <f t="shared" si="4"/>
        <v>0.24641059313010841</v>
      </c>
      <c r="S23" s="19">
        <f t="shared" si="5"/>
        <v>3.9839425528248547E-2</v>
      </c>
    </row>
    <row r="24" spans="1:19" x14ac:dyDescent="0.2">
      <c r="A24" s="15" t="s">
        <v>9</v>
      </c>
      <c r="B24" s="19">
        <f t="shared" ref="B24:P24" si="11">100/B15*B12</f>
        <v>1.2362493452069148</v>
      </c>
      <c r="C24" s="19">
        <f t="shared" si="11"/>
        <v>1.280533735069407</v>
      </c>
      <c r="D24" s="19">
        <f t="shared" si="11"/>
        <v>1.3623978201634881</v>
      </c>
      <c r="E24" s="19">
        <f t="shared" si="11"/>
        <v>1.3203760430970739</v>
      </c>
      <c r="F24" s="19">
        <f t="shared" si="11"/>
        <v>1.3846637994335467</v>
      </c>
      <c r="G24" s="19">
        <f t="shared" si="11"/>
        <v>1.2790340734677172</v>
      </c>
      <c r="H24" s="19">
        <f t="shared" si="11"/>
        <v>1.2198936502971536</v>
      </c>
      <c r="I24" s="19">
        <f t="shared" si="11"/>
        <v>1.2049512542447147</v>
      </c>
      <c r="J24" s="19">
        <f t="shared" si="11"/>
        <v>1.2549675800041833</v>
      </c>
      <c r="K24" s="19">
        <f t="shared" si="11"/>
        <v>1.3641133263378806</v>
      </c>
      <c r="L24" s="19">
        <f t="shared" si="11"/>
        <v>1.3186139221097821</v>
      </c>
      <c r="M24" s="19">
        <f t="shared" si="11"/>
        <v>1.2531860662701781</v>
      </c>
      <c r="N24" s="19">
        <f t="shared" si="11"/>
        <v>1.2663440749510961</v>
      </c>
      <c r="O24" s="19">
        <f t="shared" si="11"/>
        <v>1.2421006755284376</v>
      </c>
      <c r="P24" s="19">
        <f t="shared" si="11"/>
        <v>1.2270593256508748</v>
      </c>
      <c r="Q24" s="15" t="s">
        <v>9</v>
      </c>
      <c r="R24" s="19">
        <f t="shared" si="4"/>
        <v>1.280965646122163</v>
      </c>
      <c r="S24" s="19">
        <f t="shared" si="5"/>
        <v>5.6605040456667741E-2</v>
      </c>
    </row>
    <row r="25" spans="1:19" ht="18.75" x14ac:dyDescent="0.35">
      <c r="A25" s="15" t="s">
        <v>51</v>
      </c>
      <c r="B25" s="19">
        <f t="shared" ref="B25:P25" si="12">100/B15*B13</f>
        <v>3.7192247249869044</v>
      </c>
      <c r="C25" s="19">
        <f t="shared" si="12"/>
        <v>3.7555149036909508</v>
      </c>
      <c r="D25" s="19">
        <f t="shared" si="12"/>
        <v>3.7518339970656052</v>
      </c>
      <c r="E25" s="19">
        <f t="shared" si="12"/>
        <v>3.6653638956374777</v>
      </c>
      <c r="F25" s="19">
        <f t="shared" si="12"/>
        <v>3.6399874121472777</v>
      </c>
      <c r="G25" s="19">
        <f t="shared" si="12"/>
        <v>3.5915276782973495</v>
      </c>
      <c r="H25" s="19">
        <f t="shared" si="12"/>
        <v>3.6909602752580546</v>
      </c>
      <c r="I25" s="19">
        <f t="shared" si="12"/>
        <v>3.6805783766020372</v>
      </c>
      <c r="J25" s="19">
        <f t="shared" si="12"/>
        <v>3.6812382346789376</v>
      </c>
      <c r="K25" s="19">
        <f t="shared" si="12"/>
        <v>3.7145855194123825</v>
      </c>
      <c r="L25" s="19">
        <f t="shared" si="12"/>
        <v>3.5265256056424406</v>
      </c>
      <c r="M25" s="19">
        <f t="shared" si="12"/>
        <v>3.6321155480033975</v>
      </c>
      <c r="N25" s="19">
        <f t="shared" si="12"/>
        <v>3.6446000205909601</v>
      </c>
      <c r="O25" s="19">
        <f t="shared" si="12"/>
        <v>3.6827195467422098</v>
      </c>
      <c r="P25" s="19">
        <f t="shared" si="12"/>
        <v>3.6171574903969272</v>
      </c>
      <c r="Q25" s="15" t="s">
        <v>51</v>
      </c>
      <c r="R25" s="19">
        <f t="shared" si="4"/>
        <v>3.6662622152768605</v>
      </c>
      <c r="S25" s="19">
        <f t="shared" si="5"/>
        <v>6.0703068797681142E-2</v>
      </c>
    </row>
    <row r="26" spans="1:19" ht="18.75" x14ac:dyDescent="0.35">
      <c r="A26" s="15" t="s">
        <v>52</v>
      </c>
      <c r="B26" s="19">
        <f t="shared" ref="B26:P26" si="13">100/B15*B14</f>
        <v>2.996333158721844</v>
      </c>
      <c r="C26" s="19">
        <f t="shared" si="13"/>
        <v>2.8946518885182395</v>
      </c>
      <c r="D26" s="19">
        <f t="shared" si="13"/>
        <v>2.9658352546635931</v>
      </c>
      <c r="E26" s="19">
        <f t="shared" si="13"/>
        <v>2.9153903031583392</v>
      </c>
      <c r="F26" s="19">
        <f t="shared" si="13"/>
        <v>2.9371656351620681</v>
      </c>
      <c r="G26" s="19">
        <f t="shared" si="13"/>
        <v>2.9571267778573622</v>
      </c>
      <c r="H26" s="19">
        <f t="shared" si="13"/>
        <v>2.8985507246376812</v>
      </c>
      <c r="I26" s="19">
        <f t="shared" si="13"/>
        <v>2.8042501916967906</v>
      </c>
      <c r="J26" s="19">
        <f t="shared" si="13"/>
        <v>2.9177996235097261</v>
      </c>
      <c r="K26" s="19">
        <f t="shared" si="13"/>
        <v>2.9066107030430222</v>
      </c>
      <c r="L26" s="19">
        <f t="shared" si="13"/>
        <v>2.9847694981089643</v>
      </c>
      <c r="M26" s="19">
        <f t="shared" si="13"/>
        <v>2.9311809685641452</v>
      </c>
      <c r="N26" s="19">
        <f t="shared" si="13"/>
        <v>2.8827344795634708</v>
      </c>
      <c r="O26" s="19">
        <f t="shared" si="13"/>
        <v>2.8982349095663547</v>
      </c>
      <c r="P26" s="19">
        <f t="shared" si="13"/>
        <v>2.9769526248399489</v>
      </c>
      <c r="Q26" s="15" t="s">
        <v>52</v>
      </c>
      <c r="R26" s="19">
        <f t="shared" si="4"/>
        <v>2.9245057827741028</v>
      </c>
      <c r="S26" s="19">
        <f t="shared" si="5"/>
        <v>4.8864440254676227E-2</v>
      </c>
    </row>
    <row r="27" spans="1:19" x14ac:dyDescent="0.2">
      <c r="A27" s="17" t="s">
        <v>13</v>
      </c>
      <c r="B27" s="21">
        <f t="shared" ref="B27:P27" si="14">100/B15*B15</f>
        <v>100</v>
      </c>
      <c r="C27" s="21">
        <f t="shared" si="14"/>
        <v>100</v>
      </c>
      <c r="D27" s="21">
        <f t="shared" si="14"/>
        <v>100</v>
      </c>
      <c r="E27" s="21">
        <f t="shared" si="14"/>
        <v>100</v>
      </c>
      <c r="F27" s="21">
        <f t="shared" si="14"/>
        <v>99.999999999999986</v>
      </c>
      <c r="G27" s="21">
        <f t="shared" si="14"/>
        <v>100</v>
      </c>
      <c r="H27" s="21">
        <f t="shared" si="14"/>
        <v>100</v>
      </c>
      <c r="I27" s="21">
        <f t="shared" si="14"/>
        <v>100.00000000000001</v>
      </c>
      <c r="J27" s="21">
        <f t="shared" si="14"/>
        <v>100</v>
      </c>
      <c r="K27" s="21">
        <f t="shared" si="14"/>
        <v>100</v>
      </c>
      <c r="L27" s="21">
        <f t="shared" si="14"/>
        <v>100</v>
      </c>
      <c r="M27" s="21">
        <f t="shared" si="14"/>
        <v>99.999999999999986</v>
      </c>
      <c r="N27" s="21">
        <f t="shared" si="14"/>
        <v>99.999999999999986</v>
      </c>
      <c r="O27" s="21">
        <f t="shared" si="14"/>
        <v>100</v>
      </c>
      <c r="P27" s="21">
        <f t="shared" si="14"/>
        <v>100</v>
      </c>
      <c r="Q27" s="21"/>
      <c r="R27" s="21">
        <f>SUM(R18:R26)</f>
        <v>100.00000000000001</v>
      </c>
      <c r="S27" s="17"/>
    </row>
    <row r="30" spans="1:19" s="23" customFormat="1" ht="15.75" x14ac:dyDescent="0.25">
      <c r="A30" s="60" t="s">
        <v>124</v>
      </c>
    </row>
    <row r="31" spans="1:19" s="23" customFormat="1" ht="14.25" x14ac:dyDescent="0.2">
      <c r="A31" s="15" t="s">
        <v>82</v>
      </c>
    </row>
    <row r="32" spans="1:19" s="23" customFormat="1" ht="14.25" x14ac:dyDescent="0.2">
      <c r="A32" s="15" t="s">
        <v>81</v>
      </c>
    </row>
    <row r="33" spans="1:19" s="23" customFormat="1" ht="14.25" x14ac:dyDescent="0.2">
      <c r="A33" s="15" t="s">
        <v>44</v>
      </c>
    </row>
    <row r="34" spans="1:19" s="23" customFormat="1" ht="14.25" x14ac:dyDescent="0.2">
      <c r="A34" s="17" t="s">
        <v>1</v>
      </c>
      <c r="B34" s="17">
        <v>1</v>
      </c>
      <c r="C34" s="17">
        <v>2</v>
      </c>
      <c r="D34" s="17">
        <v>3</v>
      </c>
      <c r="E34" s="17">
        <v>4</v>
      </c>
      <c r="F34" s="17">
        <v>5</v>
      </c>
      <c r="G34" s="17">
        <v>6</v>
      </c>
      <c r="H34" s="17">
        <v>7</v>
      </c>
      <c r="I34" s="17">
        <v>8</v>
      </c>
      <c r="J34" s="17">
        <v>9</v>
      </c>
      <c r="K34" s="17">
        <v>10</v>
      </c>
      <c r="L34" s="17">
        <v>11</v>
      </c>
      <c r="M34" s="17">
        <v>12</v>
      </c>
      <c r="N34" s="17">
        <v>13</v>
      </c>
      <c r="O34" s="17">
        <v>14</v>
      </c>
      <c r="P34" s="17">
        <v>15</v>
      </c>
      <c r="Q34" s="17"/>
      <c r="R34" s="18" t="s">
        <v>56</v>
      </c>
      <c r="S34" s="18" t="s">
        <v>36</v>
      </c>
    </row>
    <row r="35" spans="1:19" s="23" customFormat="1" ht="18.75" x14ac:dyDescent="0.35">
      <c r="A35" s="15" t="s">
        <v>48</v>
      </c>
      <c r="B35" s="19">
        <v>74.66</v>
      </c>
      <c r="C35" s="19">
        <v>75.040000000000006</v>
      </c>
      <c r="D35" s="19">
        <v>74.680000000000007</v>
      </c>
      <c r="E35" s="19">
        <v>74.89</v>
      </c>
      <c r="F35" s="19">
        <v>73.38</v>
      </c>
      <c r="G35" s="19">
        <v>73.88</v>
      </c>
      <c r="H35" s="19">
        <v>75.63</v>
      </c>
      <c r="I35" s="19">
        <v>74.709999999999994</v>
      </c>
      <c r="J35" s="19">
        <v>74.55</v>
      </c>
      <c r="K35" s="19">
        <v>73.709999999999994</v>
      </c>
      <c r="L35" s="19">
        <v>74.02</v>
      </c>
      <c r="M35" s="19">
        <v>74.22</v>
      </c>
      <c r="N35" s="19">
        <v>74.52</v>
      </c>
      <c r="O35" s="19">
        <v>73.09</v>
      </c>
      <c r="P35" s="19">
        <v>74.569999999999993</v>
      </c>
      <c r="Q35" s="15" t="s">
        <v>48</v>
      </c>
      <c r="R35" s="20">
        <f t="shared" ref="R35:R43" si="15">AVERAGE(B35:P35)</f>
        <v>74.36999999999999</v>
      </c>
      <c r="S35" s="20">
        <f t="shared" ref="S35:S43" si="16">STDEV(B35:P35)</f>
        <v>0.66207466130554915</v>
      </c>
    </row>
    <row r="36" spans="1:19" s="23" customFormat="1" ht="18.75" x14ac:dyDescent="0.35">
      <c r="A36" s="15" t="s">
        <v>49</v>
      </c>
      <c r="B36" s="19">
        <v>0.36</v>
      </c>
      <c r="C36" s="19">
        <v>0.3</v>
      </c>
      <c r="D36" s="19">
        <v>0.3</v>
      </c>
      <c r="E36" s="19">
        <v>0.32</v>
      </c>
      <c r="F36" s="19">
        <v>0.26</v>
      </c>
      <c r="G36" s="19">
        <v>0.33</v>
      </c>
      <c r="H36" s="19">
        <v>0.39</v>
      </c>
      <c r="I36" s="19">
        <v>0.28999999999999998</v>
      </c>
      <c r="J36" s="19">
        <v>0.39</v>
      </c>
      <c r="K36" s="19">
        <v>0.33</v>
      </c>
      <c r="L36" s="19">
        <v>0.15</v>
      </c>
      <c r="M36" s="19">
        <v>0.25</v>
      </c>
      <c r="N36" s="19">
        <v>0.25</v>
      </c>
      <c r="O36" s="19">
        <v>0.32</v>
      </c>
      <c r="P36" s="19">
        <v>0.31</v>
      </c>
      <c r="Q36" s="15" t="s">
        <v>49</v>
      </c>
      <c r="R36" s="20">
        <f t="shared" si="15"/>
        <v>0.30333333333333334</v>
      </c>
      <c r="S36" s="20">
        <f t="shared" si="16"/>
        <v>6.0670852812140394E-2</v>
      </c>
    </row>
    <row r="37" spans="1:19" s="23" customFormat="1" ht="18.75" x14ac:dyDescent="0.35">
      <c r="A37" s="15" t="s">
        <v>53</v>
      </c>
      <c r="B37" s="19">
        <v>11.28</v>
      </c>
      <c r="C37" s="19">
        <v>11.28</v>
      </c>
      <c r="D37" s="19">
        <v>11.26</v>
      </c>
      <c r="E37" s="19">
        <v>11.14</v>
      </c>
      <c r="F37" s="19">
        <v>11.24</v>
      </c>
      <c r="G37" s="19">
        <v>11.4</v>
      </c>
      <c r="H37" s="19">
        <v>11.47</v>
      </c>
      <c r="I37" s="19">
        <v>11.29</v>
      </c>
      <c r="J37" s="19">
        <v>11.16</v>
      </c>
      <c r="K37" s="19">
        <v>11.19</v>
      </c>
      <c r="L37" s="19">
        <v>10.92</v>
      </c>
      <c r="M37" s="19">
        <v>11.35</v>
      </c>
      <c r="N37" s="19">
        <v>11.45</v>
      </c>
      <c r="O37" s="19">
        <v>11.72</v>
      </c>
      <c r="P37" s="19">
        <v>11.49</v>
      </c>
      <c r="Q37" s="15" t="s">
        <v>53</v>
      </c>
      <c r="R37" s="20">
        <f t="shared" si="15"/>
        <v>11.309333333333335</v>
      </c>
      <c r="S37" s="20">
        <f t="shared" si="16"/>
        <v>0.18572124529084175</v>
      </c>
    </row>
    <row r="38" spans="1:19" s="23" customFormat="1" ht="14.25" x14ac:dyDescent="0.2">
      <c r="A38" s="15" t="s">
        <v>5</v>
      </c>
      <c r="B38" s="19">
        <v>1.29</v>
      </c>
      <c r="C38" s="19">
        <v>1.26</v>
      </c>
      <c r="D38" s="19">
        <v>1.37</v>
      </c>
      <c r="E38" s="19">
        <v>1.18</v>
      </c>
      <c r="F38" s="19">
        <v>1.26</v>
      </c>
      <c r="G38" s="19">
        <v>1.38</v>
      </c>
      <c r="H38" s="19">
        <v>1.24</v>
      </c>
      <c r="I38" s="19">
        <v>1.38</v>
      </c>
      <c r="J38" s="19">
        <v>1.27</v>
      </c>
      <c r="K38" s="19">
        <v>1.22</v>
      </c>
      <c r="L38" s="19">
        <v>1.18</v>
      </c>
      <c r="M38" s="19">
        <v>1.29</v>
      </c>
      <c r="N38" s="19">
        <v>1.37</v>
      </c>
      <c r="O38" s="19">
        <v>1.1499999999999999</v>
      </c>
      <c r="P38" s="19">
        <v>1.31</v>
      </c>
      <c r="Q38" s="15" t="s">
        <v>5</v>
      </c>
      <c r="R38" s="20">
        <f t="shared" si="15"/>
        <v>1.2766666666666666</v>
      </c>
      <c r="S38" s="20">
        <f t="shared" si="16"/>
        <v>7.5655862454997683E-2</v>
      </c>
    </row>
    <row r="39" spans="1:19" s="23" customFormat="1" ht="14.25" x14ac:dyDescent="0.2">
      <c r="A39" s="15" t="s">
        <v>7</v>
      </c>
      <c r="B39" s="19">
        <v>0.09</v>
      </c>
      <c r="C39" s="19">
        <v>0.06</v>
      </c>
      <c r="D39" s="19">
        <v>0.11</v>
      </c>
      <c r="E39" s="19">
        <v>0.04</v>
      </c>
      <c r="F39" s="19">
        <v>0.04</v>
      </c>
      <c r="G39" s="19">
        <v>0.14000000000000001</v>
      </c>
      <c r="H39" s="19">
        <v>0.05</v>
      </c>
      <c r="I39" s="19">
        <v>0.06</v>
      </c>
      <c r="J39" s="19">
        <v>7.0000000000000007E-2</v>
      </c>
      <c r="K39" s="19">
        <v>0.12</v>
      </c>
      <c r="L39" s="19">
        <v>0</v>
      </c>
      <c r="M39" s="19">
        <v>0.08</v>
      </c>
      <c r="N39" s="19">
        <v>0</v>
      </c>
      <c r="O39" s="19">
        <v>0.04</v>
      </c>
      <c r="P39" s="19">
        <v>0.09</v>
      </c>
      <c r="Q39" s="15" t="s">
        <v>7</v>
      </c>
      <c r="R39" s="20">
        <f t="shared" si="15"/>
        <v>6.6000000000000003E-2</v>
      </c>
      <c r="S39" s="20">
        <f t="shared" si="16"/>
        <v>4.0320147392020854E-2</v>
      </c>
    </row>
    <row r="40" spans="1:19" s="23" customFormat="1" ht="14.25" x14ac:dyDescent="0.2">
      <c r="A40" s="15" t="s">
        <v>8</v>
      </c>
      <c r="B40" s="19">
        <v>0.21</v>
      </c>
      <c r="C40" s="19">
        <v>0.2</v>
      </c>
      <c r="D40" s="19">
        <v>0.19</v>
      </c>
      <c r="E40" s="19">
        <v>0.23</v>
      </c>
      <c r="F40" s="19">
        <v>0.23</v>
      </c>
      <c r="G40" s="19">
        <v>0.28999999999999998</v>
      </c>
      <c r="H40" s="19">
        <v>0.23</v>
      </c>
      <c r="I40" s="19">
        <v>0.19</v>
      </c>
      <c r="J40" s="19">
        <v>0.21</v>
      </c>
      <c r="K40" s="19">
        <v>0.2</v>
      </c>
      <c r="L40" s="19">
        <v>0.19</v>
      </c>
      <c r="M40" s="19">
        <v>0.25</v>
      </c>
      <c r="N40" s="19">
        <v>0.25</v>
      </c>
      <c r="O40" s="19">
        <v>0.14000000000000001</v>
      </c>
      <c r="P40" s="19">
        <v>0.22</v>
      </c>
      <c r="Q40" s="15" t="s">
        <v>8</v>
      </c>
      <c r="R40" s="20">
        <f t="shared" si="15"/>
        <v>0.21533333333333335</v>
      </c>
      <c r="S40" s="20">
        <f t="shared" si="16"/>
        <v>3.4613512362879503E-2</v>
      </c>
    </row>
    <row r="41" spans="1:19" s="23" customFormat="1" ht="14.25" x14ac:dyDescent="0.2">
      <c r="A41" s="15" t="s">
        <v>9</v>
      </c>
      <c r="B41" s="19">
        <v>1.33</v>
      </c>
      <c r="C41" s="19">
        <v>1.1200000000000001</v>
      </c>
      <c r="D41" s="19">
        <v>1.1599999999999999</v>
      </c>
      <c r="E41" s="19">
        <v>1.17</v>
      </c>
      <c r="F41" s="19">
        <v>1.29</v>
      </c>
      <c r="G41" s="19">
        <v>1.35</v>
      </c>
      <c r="H41" s="19">
        <v>1.2</v>
      </c>
      <c r="I41" s="19">
        <v>1.35</v>
      </c>
      <c r="J41" s="19">
        <v>1.22</v>
      </c>
      <c r="K41" s="19">
        <v>1.26</v>
      </c>
      <c r="L41" s="19">
        <v>1.2</v>
      </c>
      <c r="M41" s="19">
        <v>1.2</v>
      </c>
      <c r="N41" s="19">
        <v>1.35</v>
      </c>
      <c r="O41" s="19">
        <v>1.35</v>
      </c>
      <c r="P41" s="19">
        <v>1.29</v>
      </c>
      <c r="Q41" s="15" t="s">
        <v>9</v>
      </c>
      <c r="R41" s="20">
        <f t="shared" si="15"/>
        <v>1.256</v>
      </c>
      <c r="S41" s="20">
        <f t="shared" si="16"/>
        <v>7.9713773679871161E-2</v>
      </c>
    </row>
    <row r="42" spans="1:19" s="23" customFormat="1" ht="18.75" x14ac:dyDescent="0.35">
      <c r="A42" s="15" t="s">
        <v>54</v>
      </c>
      <c r="B42" s="19">
        <v>3.3</v>
      </c>
      <c r="C42" s="19">
        <v>3.35</v>
      </c>
      <c r="D42" s="19">
        <v>3.39</v>
      </c>
      <c r="E42" s="19">
        <v>2.93</v>
      </c>
      <c r="F42" s="19">
        <v>3.37</v>
      </c>
      <c r="G42" s="19">
        <v>3.45</v>
      </c>
      <c r="H42" s="19">
        <v>3.53</v>
      </c>
      <c r="I42" s="19">
        <v>3.47</v>
      </c>
      <c r="J42" s="19">
        <v>3.36</v>
      </c>
      <c r="K42" s="19">
        <v>3.44</v>
      </c>
      <c r="L42" s="19">
        <v>3.33</v>
      </c>
      <c r="M42" s="19">
        <v>3.29</v>
      </c>
      <c r="N42" s="19">
        <v>3.37</v>
      </c>
      <c r="O42" s="19">
        <v>3.57</v>
      </c>
      <c r="P42" s="19">
        <v>3.46</v>
      </c>
      <c r="Q42" s="15" t="s">
        <v>54</v>
      </c>
      <c r="R42" s="20">
        <f t="shared" si="15"/>
        <v>3.3739999999999997</v>
      </c>
      <c r="S42" s="20">
        <f t="shared" si="16"/>
        <v>0.14691105180638089</v>
      </c>
    </row>
    <row r="43" spans="1:19" s="23" customFormat="1" ht="18.75" x14ac:dyDescent="0.35">
      <c r="A43" s="15" t="s">
        <v>55</v>
      </c>
      <c r="B43" s="19">
        <v>2.78</v>
      </c>
      <c r="C43" s="19">
        <v>2.98</v>
      </c>
      <c r="D43" s="19">
        <v>2.85</v>
      </c>
      <c r="E43" s="19">
        <v>3.02</v>
      </c>
      <c r="F43" s="19">
        <v>2.7</v>
      </c>
      <c r="G43" s="19">
        <v>2.81</v>
      </c>
      <c r="H43" s="19">
        <v>2.76</v>
      </c>
      <c r="I43" s="19">
        <v>2.74</v>
      </c>
      <c r="J43" s="19">
        <v>2.91</v>
      </c>
      <c r="K43" s="19">
        <v>2.72</v>
      </c>
      <c r="L43" s="19">
        <v>2.77</v>
      </c>
      <c r="M43" s="19">
        <v>2.78</v>
      </c>
      <c r="N43" s="19">
        <v>2.86</v>
      </c>
      <c r="O43" s="19">
        <v>2.85</v>
      </c>
      <c r="P43" s="19">
        <v>2.75</v>
      </c>
      <c r="Q43" s="15" t="s">
        <v>55</v>
      </c>
      <c r="R43" s="20">
        <f t="shared" si="15"/>
        <v>2.8186666666666667</v>
      </c>
      <c r="S43" s="20">
        <f t="shared" si="16"/>
        <v>9.3416629497465098E-2</v>
      </c>
    </row>
    <row r="44" spans="1:19" s="23" customFormat="1" ht="14.25" x14ac:dyDescent="0.2">
      <c r="A44" s="17" t="s">
        <v>13</v>
      </c>
      <c r="B44" s="21">
        <f t="shared" ref="B44:P44" si="17">SUM(B35:B43)</f>
        <v>95.3</v>
      </c>
      <c r="C44" s="21">
        <f t="shared" si="17"/>
        <v>95.590000000000018</v>
      </c>
      <c r="D44" s="21">
        <f t="shared" si="17"/>
        <v>95.31</v>
      </c>
      <c r="E44" s="21">
        <f t="shared" si="17"/>
        <v>94.920000000000016</v>
      </c>
      <c r="F44" s="21">
        <f t="shared" si="17"/>
        <v>93.770000000000024</v>
      </c>
      <c r="G44" s="21">
        <f t="shared" si="17"/>
        <v>95.03</v>
      </c>
      <c r="H44" s="21">
        <f t="shared" si="17"/>
        <v>96.5</v>
      </c>
      <c r="I44" s="21">
        <f t="shared" si="17"/>
        <v>95.479999999999976</v>
      </c>
      <c r="J44" s="21">
        <f t="shared" si="17"/>
        <v>95.139999999999972</v>
      </c>
      <c r="K44" s="21">
        <f t="shared" si="17"/>
        <v>94.19</v>
      </c>
      <c r="L44" s="21">
        <f t="shared" si="17"/>
        <v>93.76</v>
      </c>
      <c r="M44" s="21">
        <f t="shared" si="17"/>
        <v>94.710000000000008</v>
      </c>
      <c r="N44" s="21">
        <f t="shared" si="17"/>
        <v>95.42</v>
      </c>
      <c r="O44" s="21">
        <f t="shared" si="17"/>
        <v>94.22999999999999</v>
      </c>
      <c r="P44" s="21">
        <f t="shared" si="17"/>
        <v>95.49</v>
      </c>
      <c r="Q44" s="21"/>
      <c r="R44" s="22">
        <f>AVERAGE(B44:P44)</f>
        <v>94.989333333333349</v>
      </c>
      <c r="S44" s="22" t="s">
        <v>14</v>
      </c>
    </row>
    <row r="45" spans="1:19" s="23" customFormat="1" ht="14.25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</row>
    <row r="46" spans="1:19" s="23" customFormat="1" ht="14.25" x14ac:dyDescent="0.2">
      <c r="A46" s="17" t="s">
        <v>1</v>
      </c>
      <c r="B46" s="17" t="s">
        <v>14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8" t="s">
        <v>56</v>
      </c>
      <c r="S46" s="18" t="s">
        <v>36</v>
      </c>
    </row>
    <row r="47" spans="1:19" s="23" customFormat="1" ht="18.75" x14ac:dyDescent="0.35">
      <c r="A47" s="15" t="s">
        <v>48</v>
      </c>
      <c r="B47" s="19">
        <f t="shared" ref="B47:P47" si="18">100/B44*B35</f>
        <v>78.342077649527809</v>
      </c>
      <c r="C47" s="19">
        <f t="shared" si="18"/>
        <v>78.501935348885851</v>
      </c>
      <c r="D47" s="19">
        <f t="shared" si="18"/>
        <v>78.354842094218867</v>
      </c>
      <c r="E47" s="19">
        <f t="shared" si="18"/>
        <v>78.898019384745041</v>
      </c>
      <c r="F47" s="19">
        <f t="shared" si="18"/>
        <v>78.255305534819215</v>
      </c>
      <c r="G47" s="19">
        <f t="shared" si="18"/>
        <v>77.74387035672946</v>
      </c>
      <c r="H47" s="19">
        <f t="shared" si="18"/>
        <v>78.37305699481864</v>
      </c>
      <c r="I47" s="19">
        <f t="shared" si="18"/>
        <v>78.246753246753272</v>
      </c>
      <c r="J47" s="19">
        <f t="shared" si="18"/>
        <v>78.358208955223901</v>
      </c>
      <c r="K47" s="19">
        <f t="shared" si="18"/>
        <v>78.25671515022826</v>
      </c>
      <c r="L47" s="19">
        <f t="shared" si="18"/>
        <v>78.946245733788388</v>
      </c>
      <c r="M47" s="19">
        <f t="shared" si="18"/>
        <v>78.365536902122273</v>
      </c>
      <c r="N47" s="19">
        <f t="shared" si="18"/>
        <v>78.096835045063926</v>
      </c>
      <c r="O47" s="19">
        <f t="shared" si="18"/>
        <v>77.565531147193042</v>
      </c>
      <c r="P47" s="19">
        <f t="shared" si="18"/>
        <v>78.091946800712108</v>
      </c>
      <c r="Q47" s="15" t="s">
        <v>48</v>
      </c>
      <c r="R47" s="19">
        <f t="shared" ref="R47:R55" si="19">AVERAGE(B47:P47)</f>
        <v>78.293125356321994</v>
      </c>
      <c r="S47" s="19">
        <f t="shared" ref="S47:S55" si="20">STDEV(B47:P47)</f>
        <v>0.35588137894202954</v>
      </c>
    </row>
    <row r="48" spans="1:19" s="23" customFormat="1" ht="18.75" x14ac:dyDescent="0.35">
      <c r="A48" s="15" t="s">
        <v>49</v>
      </c>
      <c r="B48" s="19">
        <f t="shared" ref="B48:P48" si="21">100/B44*B36</f>
        <v>0.3777544596012592</v>
      </c>
      <c r="C48" s="19">
        <f t="shared" si="21"/>
        <v>0.31384035987027925</v>
      </c>
      <c r="D48" s="19">
        <f t="shared" si="21"/>
        <v>0.31476235442241107</v>
      </c>
      <c r="E48" s="19">
        <f t="shared" si="21"/>
        <v>0.33712600084281497</v>
      </c>
      <c r="F48" s="19">
        <f t="shared" si="21"/>
        <v>0.27727418150794492</v>
      </c>
      <c r="G48" s="19">
        <f t="shared" si="21"/>
        <v>0.34725876039145537</v>
      </c>
      <c r="H48" s="19">
        <f t="shared" si="21"/>
        <v>0.40414507772020725</v>
      </c>
      <c r="I48" s="19">
        <f t="shared" si="21"/>
        <v>0.30372852953498125</v>
      </c>
      <c r="J48" s="19">
        <f t="shared" si="21"/>
        <v>0.4099222198864832</v>
      </c>
      <c r="K48" s="19">
        <f t="shared" si="21"/>
        <v>0.35035566408323604</v>
      </c>
      <c r="L48" s="19">
        <f t="shared" si="21"/>
        <v>0.15998293515358361</v>
      </c>
      <c r="M48" s="19">
        <f t="shared" si="21"/>
        <v>0.26396367859782494</v>
      </c>
      <c r="N48" s="19">
        <f t="shared" si="21"/>
        <v>0.26199958080067071</v>
      </c>
      <c r="O48" s="19">
        <f t="shared" si="21"/>
        <v>0.33959460893558319</v>
      </c>
      <c r="P48" s="19">
        <f t="shared" si="21"/>
        <v>0.3246413236988166</v>
      </c>
      <c r="Q48" s="15" t="s">
        <v>49</v>
      </c>
      <c r="R48" s="19">
        <f t="shared" si="19"/>
        <v>0.31908998233650343</v>
      </c>
      <c r="S48" s="19">
        <f t="shared" si="20"/>
        <v>6.2745552833674126E-2</v>
      </c>
    </row>
    <row r="49" spans="1:19" s="23" customFormat="1" ht="18.75" x14ac:dyDescent="0.35">
      <c r="A49" s="15" t="s">
        <v>53</v>
      </c>
      <c r="B49" s="19">
        <f t="shared" ref="B49:P49" si="22">100/B44*B37</f>
        <v>11.836306400839455</v>
      </c>
      <c r="C49" s="19">
        <f t="shared" si="22"/>
        <v>11.800397531122499</v>
      </c>
      <c r="D49" s="19">
        <f t="shared" si="22"/>
        <v>11.814080369321163</v>
      </c>
      <c r="E49" s="19">
        <f t="shared" si="22"/>
        <v>11.736198904340498</v>
      </c>
      <c r="F49" s="19">
        <f t="shared" si="22"/>
        <v>11.986776154420388</v>
      </c>
      <c r="G49" s="19">
        <f t="shared" si="22"/>
        <v>11.996211722613912</v>
      </c>
      <c r="H49" s="19">
        <f t="shared" si="22"/>
        <v>11.8860103626943</v>
      </c>
      <c r="I49" s="19">
        <f t="shared" si="22"/>
        <v>11.824465856723924</v>
      </c>
      <c r="J49" s="19">
        <f t="shared" si="22"/>
        <v>11.730081984443981</v>
      </c>
      <c r="K49" s="19">
        <f t="shared" si="22"/>
        <v>11.880242063913366</v>
      </c>
      <c r="L49" s="19">
        <f t="shared" si="22"/>
        <v>11.646757679180887</v>
      </c>
      <c r="M49" s="19">
        <f t="shared" si="22"/>
        <v>11.983951008341252</v>
      </c>
      <c r="N49" s="19">
        <f t="shared" si="22"/>
        <v>11.999580800670717</v>
      </c>
      <c r="O49" s="19">
        <f t="shared" si="22"/>
        <v>12.437652552265734</v>
      </c>
      <c r="P49" s="19">
        <f t="shared" si="22"/>
        <v>12.032673578385172</v>
      </c>
      <c r="Q49" s="15" t="s">
        <v>53</v>
      </c>
      <c r="R49" s="19">
        <f t="shared" si="19"/>
        <v>11.906092464618485</v>
      </c>
      <c r="S49" s="19">
        <f t="shared" si="20"/>
        <v>0.18657677159845679</v>
      </c>
    </row>
    <row r="50" spans="1:19" s="23" customFormat="1" ht="14.25" x14ac:dyDescent="0.2">
      <c r="A50" s="15" t="s">
        <v>5</v>
      </c>
      <c r="B50" s="19">
        <f t="shared" ref="B50:P50" si="23">100/B44*B38</f>
        <v>1.3536201469045122</v>
      </c>
      <c r="C50" s="19">
        <f t="shared" si="23"/>
        <v>1.3181295114551728</v>
      </c>
      <c r="D50" s="19">
        <f t="shared" si="23"/>
        <v>1.4374147518623439</v>
      </c>
      <c r="E50" s="19">
        <f t="shared" si="23"/>
        <v>1.2431521281078801</v>
      </c>
      <c r="F50" s="19">
        <f t="shared" si="23"/>
        <v>1.3437133411538869</v>
      </c>
      <c r="G50" s="19">
        <f t="shared" si="23"/>
        <v>1.4521729980006315</v>
      </c>
      <c r="H50" s="19">
        <f t="shared" si="23"/>
        <v>1.2849740932642486</v>
      </c>
      <c r="I50" s="19">
        <f t="shared" si="23"/>
        <v>1.4453288646837037</v>
      </c>
      <c r="J50" s="19">
        <f t="shared" si="23"/>
        <v>1.3348749211688042</v>
      </c>
      <c r="K50" s="19">
        <f t="shared" si="23"/>
        <v>1.2952542732774182</v>
      </c>
      <c r="L50" s="19">
        <f t="shared" si="23"/>
        <v>1.2585324232081911</v>
      </c>
      <c r="M50" s="19">
        <f t="shared" si="23"/>
        <v>1.3620525815647766</v>
      </c>
      <c r="N50" s="19">
        <f t="shared" si="23"/>
        <v>1.4357577027876756</v>
      </c>
      <c r="O50" s="19">
        <f t="shared" si="23"/>
        <v>1.220418125862252</v>
      </c>
      <c r="P50" s="19">
        <f t="shared" si="23"/>
        <v>1.3718714001466121</v>
      </c>
      <c r="Q50" s="15" t="s">
        <v>5</v>
      </c>
      <c r="R50" s="19">
        <f t="shared" si="19"/>
        <v>1.3438178175632072</v>
      </c>
      <c r="S50" s="19">
        <f t="shared" si="20"/>
        <v>7.5436729750117962E-2</v>
      </c>
    </row>
    <row r="51" spans="1:19" s="23" customFormat="1" ht="14.25" x14ac:dyDescent="0.2">
      <c r="A51" s="15" t="s">
        <v>7</v>
      </c>
      <c r="B51" s="19">
        <f t="shared" ref="B51:P51" si="24">100/B44*B39</f>
        <v>9.4438614900314799E-2</v>
      </c>
      <c r="C51" s="19">
        <f t="shared" si="24"/>
        <v>6.2768071974055845E-2</v>
      </c>
      <c r="D51" s="19">
        <f t="shared" si="24"/>
        <v>0.1154128632882174</v>
      </c>
      <c r="E51" s="19">
        <f t="shared" si="24"/>
        <v>4.2140750105351871E-2</v>
      </c>
      <c r="F51" s="19">
        <f t="shared" si="24"/>
        <v>4.2657566385837675E-2</v>
      </c>
      <c r="G51" s="19">
        <f t="shared" si="24"/>
        <v>0.14732189834789017</v>
      </c>
      <c r="H51" s="19">
        <f t="shared" si="24"/>
        <v>5.181347150259067E-2</v>
      </c>
      <c r="I51" s="19">
        <f t="shared" si="24"/>
        <v>6.2840385421030598E-2</v>
      </c>
      <c r="J51" s="19">
        <f t="shared" si="24"/>
        <v>7.3575783056548272E-2</v>
      </c>
      <c r="K51" s="19">
        <f t="shared" si="24"/>
        <v>0.12740205966663129</v>
      </c>
      <c r="L51" s="19">
        <f t="shared" si="24"/>
        <v>0</v>
      </c>
      <c r="M51" s="19">
        <f t="shared" si="24"/>
        <v>8.446837715130398E-2</v>
      </c>
      <c r="N51" s="19">
        <f t="shared" si="24"/>
        <v>0</v>
      </c>
      <c r="O51" s="19">
        <f t="shared" si="24"/>
        <v>4.2449326116947898E-2</v>
      </c>
      <c r="P51" s="19">
        <f t="shared" si="24"/>
        <v>9.4250706880301599E-2</v>
      </c>
      <c r="Q51" s="15" t="s">
        <v>7</v>
      </c>
      <c r="R51" s="19">
        <f t="shared" si="19"/>
        <v>6.9435991653134799E-2</v>
      </c>
      <c r="S51" s="19">
        <f t="shared" si="20"/>
        <v>4.2473343428491288E-2</v>
      </c>
    </row>
    <row r="52" spans="1:19" s="23" customFormat="1" ht="14.25" x14ac:dyDescent="0.2">
      <c r="A52" s="15" t="s">
        <v>8</v>
      </c>
      <c r="B52" s="19">
        <f t="shared" ref="B52:P52" si="25">100/B44*B40</f>
        <v>0.22035676810073454</v>
      </c>
      <c r="C52" s="19">
        <f t="shared" si="25"/>
        <v>0.20922690658018617</v>
      </c>
      <c r="D52" s="19">
        <f t="shared" si="25"/>
        <v>0.19934949113419367</v>
      </c>
      <c r="E52" s="19">
        <f t="shared" si="25"/>
        <v>0.24230931310577328</v>
      </c>
      <c r="F52" s="19">
        <f t="shared" si="25"/>
        <v>0.24528100671856665</v>
      </c>
      <c r="G52" s="19">
        <f t="shared" si="25"/>
        <v>0.30516678943491532</v>
      </c>
      <c r="H52" s="19">
        <f t="shared" si="25"/>
        <v>0.23834196891191708</v>
      </c>
      <c r="I52" s="19">
        <f t="shared" si="25"/>
        <v>0.19899455383326359</v>
      </c>
      <c r="J52" s="19">
        <f t="shared" si="25"/>
        <v>0.22072734916964479</v>
      </c>
      <c r="K52" s="19">
        <f t="shared" si="25"/>
        <v>0.21233676611105215</v>
      </c>
      <c r="L52" s="19">
        <f t="shared" si="25"/>
        <v>0.20264505119453924</v>
      </c>
      <c r="M52" s="19">
        <f t="shared" si="25"/>
        <v>0.26396367859782494</v>
      </c>
      <c r="N52" s="19">
        <f t="shared" si="25"/>
        <v>0.26199958080067071</v>
      </c>
      <c r="O52" s="19">
        <f t="shared" si="25"/>
        <v>0.14857264140931764</v>
      </c>
      <c r="P52" s="19">
        <f t="shared" si="25"/>
        <v>0.23039061681851503</v>
      </c>
      <c r="Q52" s="15" t="s">
        <v>8</v>
      </c>
      <c r="R52" s="19">
        <f t="shared" si="19"/>
        <v>0.22664416546140764</v>
      </c>
      <c r="S52" s="19">
        <f t="shared" si="20"/>
        <v>3.6169620661615082E-2</v>
      </c>
    </row>
    <row r="53" spans="1:19" s="23" customFormat="1" ht="14.25" x14ac:dyDescent="0.2">
      <c r="A53" s="15" t="s">
        <v>9</v>
      </c>
      <c r="B53" s="19">
        <f t="shared" ref="B53:P53" si="26">100/B44*B41</f>
        <v>1.3955928646379856</v>
      </c>
      <c r="C53" s="19">
        <f t="shared" si="26"/>
        <v>1.1716706768490426</v>
      </c>
      <c r="D53" s="19">
        <f t="shared" si="26"/>
        <v>1.217081103766656</v>
      </c>
      <c r="E53" s="19">
        <f t="shared" si="26"/>
        <v>1.2326169405815421</v>
      </c>
      <c r="F53" s="19">
        <f t="shared" si="26"/>
        <v>1.3757065159432651</v>
      </c>
      <c r="G53" s="19">
        <f t="shared" si="26"/>
        <v>1.4206040197832266</v>
      </c>
      <c r="H53" s="19">
        <f t="shared" si="26"/>
        <v>1.2435233160621759</v>
      </c>
      <c r="I53" s="19">
        <f t="shared" si="26"/>
        <v>1.4139086719731886</v>
      </c>
      <c r="J53" s="19">
        <f t="shared" si="26"/>
        <v>1.2823207904141269</v>
      </c>
      <c r="K53" s="19">
        <f t="shared" si="26"/>
        <v>1.3377216264996286</v>
      </c>
      <c r="L53" s="19">
        <f t="shared" si="26"/>
        <v>1.2798634812286689</v>
      </c>
      <c r="M53" s="19">
        <f t="shared" si="26"/>
        <v>1.2670256572695597</v>
      </c>
      <c r="N53" s="19">
        <f t="shared" si="26"/>
        <v>1.4147977363236219</v>
      </c>
      <c r="O53" s="19">
        <f t="shared" si="26"/>
        <v>1.4326647564469914</v>
      </c>
      <c r="P53" s="19">
        <f t="shared" si="26"/>
        <v>1.3509267986176563</v>
      </c>
      <c r="Q53" s="15" t="s">
        <v>9</v>
      </c>
      <c r="R53" s="19">
        <f t="shared" si="19"/>
        <v>1.3224016637598226</v>
      </c>
      <c r="S53" s="19">
        <f t="shared" si="20"/>
        <v>8.5580696815618626E-2</v>
      </c>
    </row>
    <row r="54" spans="1:19" s="23" customFormat="1" ht="18.75" x14ac:dyDescent="0.35">
      <c r="A54" s="15" t="s">
        <v>54</v>
      </c>
      <c r="B54" s="19">
        <f t="shared" ref="B54:P54" si="27">100/B44*B42</f>
        <v>3.4627492130115427</v>
      </c>
      <c r="C54" s="19">
        <f t="shared" si="27"/>
        <v>3.5045506852181183</v>
      </c>
      <c r="D54" s="19">
        <f t="shared" si="27"/>
        <v>3.5568146049732454</v>
      </c>
      <c r="E54" s="19">
        <f t="shared" si="27"/>
        <v>3.0868099452170248</v>
      </c>
      <c r="F54" s="19">
        <f t="shared" si="27"/>
        <v>3.5938999680068244</v>
      </c>
      <c r="G54" s="19">
        <f t="shared" si="27"/>
        <v>3.6304324950015787</v>
      </c>
      <c r="H54" s="19">
        <f t="shared" si="27"/>
        <v>3.6580310880829012</v>
      </c>
      <c r="I54" s="19">
        <f t="shared" si="27"/>
        <v>3.6342689568496036</v>
      </c>
      <c r="J54" s="19">
        <f t="shared" si="27"/>
        <v>3.5316375867143166</v>
      </c>
      <c r="K54" s="19">
        <f t="shared" si="27"/>
        <v>3.6521923771100968</v>
      </c>
      <c r="L54" s="19">
        <f t="shared" si="27"/>
        <v>3.5516211604095562</v>
      </c>
      <c r="M54" s="19">
        <f t="shared" si="27"/>
        <v>3.4737620103473761</v>
      </c>
      <c r="N54" s="19">
        <f t="shared" si="27"/>
        <v>3.5317543491930414</v>
      </c>
      <c r="O54" s="19">
        <f t="shared" si="27"/>
        <v>3.7886023559375994</v>
      </c>
      <c r="P54" s="19">
        <f t="shared" si="27"/>
        <v>3.6234160645093727</v>
      </c>
      <c r="Q54" s="15" t="s">
        <v>54</v>
      </c>
      <c r="R54" s="19">
        <f t="shared" si="19"/>
        <v>3.5520361907054796</v>
      </c>
      <c r="S54" s="19">
        <f t="shared" si="20"/>
        <v>0.1536753087145343</v>
      </c>
    </row>
    <row r="55" spans="1:19" s="23" customFormat="1" ht="18.75" x14ac:dyDescent="0.35">
      <c r="A55" s="15" t="s">
        <v>55</v>
      </c>
      <c r="B55" s="19">
        <f t="shared" ref="B55:P55" si="28">100/B44*B43</f>
        <v>2.9171038824763902</v>
      </c>
      <c r="C55" s="19">
        <f t="shared" si="28"/>
        <v>3.1174809080447741</v>
      </c>
      <c r="D55" s="19">
        <f t="shared" si="28"/>
        <v>2.9902423670129052</v>
      </c>
      <c r="E55" s="19">
        <f t="shared" si="28"/>
        <v>3.1816266329540666</v>
      </c>
      <c r="F55" s="19">
        <f t="shared" si="28"/>
        <v>2.8793857310440436</v>
      </c>
      <c r="G55" s="19">
        <f t="shared" si="28"/>
        <v>2.956960959696938</v>
      </c>
      <c r="H55" s="19">
        <f t="shared" si="28"/>
        <v>2.8601036269430047</v>
      </c>
      <c r="I55" s="19">
        <f t="shared" si="28"/>
        <v>2.8697109342270646</v>
      </c>
      <c r="J55" s="19">
        <f t="shared" si="28"/>
        <v>3.0586504099222207</v>
      </c>
      <c r="K55" s="19">
        <f t="shared" si="28"/>
        <v>2.8877800191103096</v>
      </c>
      <c r="L55" s="19">
        <f t="shared" si="28"/>
        <v>2.9543515358361776</v>
      </c>
      <c r="M55" s="19">
        <f t="shared" si="28"/>
        <v>2.9352761060078132</v>
      </c>
      <c r="N55" s="19">
        <f t="shared" si="28"/>
        <v>2.9972752043596729</v>
      </c>
      <c r="O55" s="19">
        <f t="shared" si="28"/>
        <v>3.0245144858325377</v>
      </c>
      <c r="P55" s="19">
        <f t="shared" si="28"/>
        <v>2.8798827102314375</v>
      </c>
      <c r="Q55" s="15" t="s">
        <v>55</v>
      </c>
      <c r="R55" s="19">
        <f t="shared" si="19"/>
        <v>2.9673563675799572</v>
      </c>
      <c r="S55" s="19">
        <f t="shared" si="20"/>
        <v>9.564143534552115E-2</v>
      </c>
    </row>
    <row r="56" spans="1:19" s="23" customFormat="1" ht="14.25" x14ac:dyDescent="0.2">
      <c r="A56" s="17" t="s">
        <v>13</v>
      </c>
      <c r="B56" s="21">
        <f t="shared" ref="B56:P56" si="29">100/B44*B44</f>
        <v>100</v>
      </c>
      <c r="C56" s="21">
        <f t="shared" si="29"/>
        <v>100</v>
      </c>
      <c r="D56" s="21">
        <f t="shared" si="29"/>
        <v>100</v>
      </c>
      <c r="E56" s="21">
        <f t="shared" si="29"/>
        <v>100.00000000000001</v>
      </c>
      <c r="F56" s="21">
        <f t="shared" si="29"/>
        <v>100</v>
      </c>
      <c r="G56" s="21">
        <f t="shared" si="29"/>
        <v>100.00000000000001</v>
      </c>
      <c r="H56" s="21">
        <f t="shared" si="29"/>
        <v>99.999999999999986</v>
      </c>
      <c r="I56" s="21">
        <f t="shared" si="29"/>
        <v>100.00000000000001</v>
      </c>
      <c r="J56" s="21">
        <f t="shared" si="29"/>
        <v>100</v>
      </c>
      <c r="K56" s="21">
        <f t="shared" si="29"/>
        <v>100</v>
      </c>
      <c r="L56" s="21">
        <f t="shared" si="29"/>
        <v>100</v>
      </c>
      <c r="M56" s="21">
        <f t="shared" si="29"/>
        <v>100</v>
      </c>
      <c r="N56" s="21">
        <f t="shared" si="29"/>
        <v>100</v>
      </c>
      <c r="O56" s="21">
        <f t="shared" si="29"/>
        <v>99.999999999999986</v>
      </c>
      <c r="P56" s="21">
        <f t="shared" si="29"/>
        <v>99.999999999999986</v>
      </c>
      <c r="Q56" s="21"/>
      <c r="R56" s="21">
        <f>SUM(R47:R55)</f>
        <v>99.999999999999986</v>
      </c>
      <c r="S56" s="17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16441-E5D2-6A48-AC2F-3A1230444BF4}">
  <dimension ref="A1:S27"/>
  <sheetViews>
    <sheetView workbookViewId="0">
      <selection activeCell="T71" sqref="T71"/>
    </sheetView>
  </sheetViews>
  <sheetFormatPr defaultColWidth="10.875" defaultRowHeight="14.25" x14ac:dyDescent="0.2"/>
  <cols>
    <col min="1" max="16384" width="10.875" style="23"/>
  </cols>
  <sheetData>
    <row r="1" spans="1:19" ht="15" x14ac:dyDescent="0.25">
      <c r="A1" s="68" t="s">
        <v>126</v>
      </c>
    </row>
    <row r="2" spans="1:19" x14ac:dyDescent="0.2">
      <c r="A2" s="23" t="s">
        <v>92</v>
      </c>
    </row>
    <row r="3" spans="1:19" x14ac:dyDescent="0.2">
      <c r="A3" s="15" t="s">
        <v>93</v>
      </c>
      <c r="B3" s="2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x14ac:dyDescent="0.2">
      <c r="A4" s="15" t="s">
        <v>89</v>
      </c>
      <c r="B4" s="25"/>
      <c r="C4" s="15"/>
      <c r="D4" s="15"/>
      <c r="E4" s="15"/>
      <c r="F4" s="15"/>
      <c r="G4" s="15"/>
      <c r="H4" s="15"/>
      <c r="I4" s="15" t="s">
        <v>0</v>
      </c>
      <c r="J4" s="15"/>
      <c r="K4" s="15"/>
      <c r="L4" s="15"/>
      <c r="M4" s="15" t="s">
        <v>0</v>
      </c>
      <c r="N4" s="15"/>
      <c r="O4" s="15"/>
      <c r="P4" s="15"/>
      <c r="Q4" s="15"/>
      <c r="R4" s="15"/>
      <c r="S4" s="15"/>
    </row>
    <row r="5" spans="1:19" x14ac:dyDescent="0.2">
      <c r="A5" s="17" t="s">
        <v>1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18" t="s">
        <v>94</v>
      </c>
      <c r="S5" s="18" t="s">
        <v>36</v>
      </c>
    </row>
    <row r="6" spans="1:19" ht="18.75" x14ac:dyDescent="0.35">
      <c r="A6" s="15" t="s">
        <v>48</v>
      </c>
      <c r="B6" s="19">
        <v>75.84</v>
      </c>
      <c r="C6" s="19">
        <v>74.739999999999995</v>
      </c>
      <c r="D6" s="19">
        <v>74.48</v>
      </c>
      <c r="E6" s="19">
        <v>75.349999999999994</v>
      </c>
      <c r="F6" s="19">
        <v>74.23</v>
      </c>
      <c r="G6" s="19">
        <v>75.709999999999994</v>
      </c>
      <c r="H6" s="19">
        <v>74.02</v>
      </c>
      <c r="I6" s="19">
        <v>73.959999999999994</v>
      </c>
      <c r="J6" s="19">
        <v>74.680000000000007</v>
      </c>
      <c r="K6" s="19">
        <v>75.36</v>
      </c>
      <c r="L6" s="19">
        <v>74.86</v>
      </c>
      <c r="M6" s="19">
        <v>75.41</v>
      </c>
      <c r="N6" s="19">
        <v>74.89</v>
      </c>
      <c r="O6" s="19">
        <v>75.02</v>
      </c>
      <c r="P6" s="19">
        <v>75.25</v>
      </c>
      <c r="Q6" s="15" t="s">
        <v>48</v>
      </c>
      <c r="R6" s="20">
        <f t="shared" ref="R6:R14" si="0">AVERAGE(B6:P6)</f>
        <v>74.92</v>
      </c>
      <c r="S6" s="20">
        <f t="shared" ref="S6:S14" si="1">STDEV(B6:P6)</f>
        <v>0.57964274711732044</v>
      </c>
    </row>
    <row r="7" spans="1:19" ht="18.75" x14ac:dyDescent="0.35">
      <c r="A7" s="15" t="s">
        <v>49</v>
      </c>
      <c r="B7" s="19">
        <v>0.19</v>
      </c>
      <c r="C7" s="19">
        <v>0.25</v>
      </c>
      <c r="D7" s="19">
        <v>0.28999999999999998</v>
      </c>
      <c r="E7" s="19">
        <v>0.19</v>
      </c>
      <c r="F7" s="19">
        <v>0.25</v>
      </c>
      <c r="G7" s="19">
        <v>0.21</v>
      </c>
      <c r="H7" s="19">
        <v>0.11</v>
      </c>
      <c r="I7" s="19">
        <v>0.16</v>
      </c>
      <c r="J7" s="19">
        <v>0.12</v>
      </c>
      <c r="K7" s="19">
        <v>0.06</v>
      </c>
      <c r="L7" s="19">
        <v>0.16</v>
      </c>
      <c r="M7" s="19">
        <v>0.14000000000000001</v>
      </c>
      <c r="N7" s="19">
        <v>0.28000000000000003</v>
      </c>
      <c r="O7" s="19">
        <v>0.15</v>
      </c>
      <c r="P7" s="19">
        <v>0.18</v>
      </c>
      <c r="Q7" s="15" t="s">
        <v>49</v>
      </c>
      <c r="R7" s="20">
        <f t="shared" si="0"/>
        <v>0.18266666666666667</v>
      </c>
      <c r="S7" s="20">
        <f t="shared" si="1"/>
        <v>6.4968857008203346E-2</v>
      </c>
    </row>
    <row r="8" spans="1:19" ht="18.75" x14ac:dyDescent="0.35">
      <c r="A8" s="15" t="s">
        <v>53</v>
      </c>
      <c r="B8" s="19">
        <v>11.71</v>
      </c>
      <c r="C8" s="19">
        <v>11.45</v>
      </c>
      <c r="D8" s="19">
        <v>11.28</v>
      </c>
      <c r="E8" s="19">
        <v>11.62</v>
      </c>
      <c r="F8" s="19">
        <v>11.41</v>
      </c>
      <c r="G8" s="19">
        <v>11.77</v>
      </c>
      <c r="H8" s="19">
        <v>11.48</v>
      </c>
      <c r="I8" s="19">
        <v>11.47</v>
      </c>
      <c r="J8" s="19">
        <v>11.66</v>
      </c>
      <c r="K8" s="19">
        <v>11.64</v>
      </c>
      <c r="L8" s="19">
        <v>11.62</v>
      </c>
      <c r="M8" s="19">
        <v>11.78</v>
      </c>
      <c r="N8" s="19">
        <v>11.48</v>
      </c>
      <c r="O8" s="19">
        <v>11.43</v>
      </c>
      <c r="P8" s="19">
        <v>11.63</v>
      </c>
      <c r="Q8" s="15" t="s">
        <v>53</v>
      </c>
      <c r="R8" s="20">
        <f t="shared" si="0"/>
        <v>11.561999999999999</v>
      </c>
      <c r="S8" s="20">
        <f t="shared" si="1"/>
        <v>0.14497290387221631</v>
      </c>
    </row>
    <row r="9" spans="1:19" x14ac:dyDescent="0.2">
      <c r="A9" s="15" t="s">
        <v>5</v>
      </c>
      <c r="B9" s="19">
        <v>1.1200000000000001</v>
      </c>
      <c r="C9" s="19">
        <v>0.96</v>
      </c>
      <c r="D9" s="19">
        <v>0.93</v>
      </c>
      <c r="E9" s="19">
        <v>1.22</v>
      </c>
      <c r="F9" s="19">
        <v>1.1000000000000001</v>
      </c>
      <c r="G9" s="19">
        <v>1.22</v>
      </c>
      <c r="H9" s="19">
        <v>0.98</v>
      </c>
      <c r="I9" s="19">
        <v>1.1100000000000001</v>
      </c>
      <c r="J9" s="19">
        <v>1.03</v>
      </c>
      <c r="K9" s="19">
        <v>1.08</v>
      </c>
      <c r="L9" s="19">
        <v>1.39</v>
      </c>
      <c r="M9" s="19">
        <v>1.34</v>
      </c>
      <c r="N9" s="19">
        <v>1.2</v>
      </c>
      <c r="O9" s="19">
        <v>1.07</v>
      </c>
      <c r="P9" s="19">
        <v>1.1499999999999999</v>
      </c>
      <c r="Q9" s="15" t="s">
        <v>5</v>
      </c>
      <c r="R9" s="20">
        <f t="shared" si="0"/>
        <v>1.1266666666666665</v>
      </c>
      <c r="S9" s="20">
        <f t="shared" si="1"/>
        <v>0.13145703625501676</v>
      </c>
    </row>
    <row r="10" spans="1:19" x14ac:dyDescent="0.2">
      <c r="A10" s="15" t="s">
        <v>7</v>
      </c>
      <c r="B10" s="19">
        <v>0</v>
      </c>
      <c r="C10" s="19">
        <v>0.15</v>
      </c>
      <c r="D10" s="19">
        <v>0.15</v>
      </c>
      <c r="E10" s="19">
        <v>0</v>
      </c>
      <c r="F10" s="19">
        <v>0.14000000000000001</v>
      </c>
      <c r="G10" s="19">
        <v>0.09</v>
      </c>
      <c r="H10" s="19">
        <v>0.05</v>
      </c>
      <c r="I10" s="19">
        <v>0.01</v>
      </c>
      <c r="J10" s="19">
        <v>0.04</v>
      </c>
      <c r="K10" s="19">
        <v>0.06</v>
      </c>
      <c r="L10" s="19">
        <v>0.22</v>
      </c>
      <c r="M10" s="19">
        <v>0.03</v>
      </c>
      <c r="N10" s="19">
        <v>0.03</v>
      </c>
      <c r="O10" s="19">
        <v>0.12</v>
      </c>
      <c r="P10" s="19">
        <v>0</v>
      </c>
      <c r="Q10" s="15" t="s">
        <v>7</v>
      </c>
      <c r="R10" s="20">
        <f t="shared" si="0"/>
        <v>7.2666666666666685E-2</v>
      </c>
      <c r="S10" s="20">
        <f t="shared" si="1"/>
        <v>6.8605150438335649E-2</v>
      </c>
    </row>
    <row r="11" spans="1:19" x14ac:dyDescent="0.2">
      <c r="A11" s="15" t="s">
        <v>8</v>
      </c>
      <c r="B11" s="19">
        <v>0.17</v>
      </c>
      <c r="C11" s="19">
        <v>0.15</v>
      </c>
      <c r="D11" s="19">
        <v>0.17</v>
      </c>
      <c r="E11" s="19">
        <v>0.12</v>
      </c>
      <c r="F11" s="19">
        <v>0.22</v>
      </c>
      <c r="G11" s="19">
        <v>0.14000000000000001</v>
      </c>
      <c r="H11" s="19">
        <v>0.16</v>
      </c>
      <c r="I11" s="19">
        <v>0.15</v>
      </c>
      <c r="J11" s="19">
        <v>0.14000000000000001</v>
      </c>
      <c r="K11" s="19">
        <v>0.16</v>
      </c>
      <c r="L11" s="19">
        <v>0.21</v>
      </c>
      <c r="M11" s="19">
        <v>0.16</v>
      </c>
      <c r="N11" s="19">
        <v>0.18</v>
      </c>
      <c r="O11" s="19">
        <v>0.13</v>
      </c>
      <c r="P11" s="19">
        <v>0.18</v>
      </c>
      <c r="Q11" s="15" t="s">
        <v>8</v>
      </c>
      <c r="R11" s="20">
        <f t="shared" si="0"/>
        <v>0.16266666666666665</v>
      </c>
      <c r="S11" s="20">
        <f t="shared" si="1"/>
        <v>2.7377432485969369E-2</v>
      </c>
    </row>
    <row r="12" spans="1:19" x14ac:dyDescent="0.2">
      <c r="A12" s="15" t="s">
        <v>9</v>
      </c>
      <c r="B12" s="19">
        <v>1.31</v>
      </c>
      <c r="C12" s="19">
        <v>1.24</v>
      </c>
      <c r="D12" s="19">
        <v>1.29</v>
      </c>
      <c r="E12" s="19">
        <v>1.35</v>
      </c>
      <c r="F12" s="19">
        <v>1.33</v>
      </c>
      <c r="G12" s="19">
        <v>1.33</v>
      </c>
      <c r="H12" s="19">
        <v>1.42</v>
      </c>
      <c r="I12" s="19">
        <v>1.39</v>
      </c>
      <c r="J12" s="19">
        <v>1.34</v>
      </c>
      <c r="K12" s="19">
        <v>1.24</v>
      </c>
      <c r="L12" s="19">
        <v>1.36</v>
      </c>
      <c r="M12" s="19">
        <v>1.45</v>
      </c>
      <c r="N12" s="19">
        <v>1.32</v>
      </c>
      <c r="O12" s="19">
        <v>1.39</v>
      </c>
      <c r="P12" s="19">
        <v>1.27</v>
      </c>
      <c r="Q12" s="15" t="s">
        <v>9</v>
      </c>
      <c r="R12" s="20">
        <f t="shared" si="0"/>
        <v>1.3353333333333335</v>
      </c>
      <c r="S12" s="20">
        <f t="shared" si="1"/>
        <v>6.1279997513365589E-2</v>
      </c>
    </row>
    <row r="13" spans="1:19" ht="18.75" x14ac:dyDescent="0.35">
      <c r="A13" s="15" t="s">
        <v>54</v>
      </c>
      <c r="B13" s="19">
        <v>3.15</v>
      </c>
      <c r="C13" s="19">
        <v>3.12</v>
      </c>
      <c r="D13" s="19">
        <v>3.13</v>
      </c>
      <c r="E13" s="19">
        <v>3.15</v>
      </c>
      <c r="F13" s="19">
        <v>3.2</v>
      </c>
      <c r="G13" s="19">
        <v>3.1</v>
      </c>
      <c r="H13" s="19">
        <v>3.07</v>
      </c>
      <c r="I13" s="19">
        <v>3.06</v>
      </c>
      <c r="J13" s="19">
        <v>3.09</v>
      </c>
      <c r="K13" s="19">
        <v>3.07</v>
      </c>
      <c r="L13" s="19">
        <v>3</v>
      </c>
      <c r="M13" s="19">
        <v>3.15</v>
      </c>
      <c r="N13" s="19">
        <v>3.14</v>
      </c>
      <c r="O13" s="19">
        <v>3.15</v>
      </c>
      <c r="P13" s="19">
        <v>3.12</v>
      </c>
      <c r="Q13" s="15" t="s">
        <v>54</v>
      </c>
      <c r="R13" s="20">
        <f t="shared" si="0"/>
        <v>3.1133333333333328</v>
      </c>
      <c r="S13" s="20">
        <f t="shared" si="1"/>
        <v>4.9377071987869434E-2</v>
      </c>
    </row>
    <row r="14" spans="1:19" ht="18.75" x14ac:dyDescent="0.35">
      <c r="A14" s="15" t="s">
        <v>55</v>
      </c>
      <c r="B14" s="19">
        <v>3.17</v>
      </c>
      <c r="C14" s="19">
        <v>3.19</v>
      </c>
      <c r="D14" s="19">
        <v>3.21</v>
      </c>
      <c r="E14" s="19">
        <v>3.06</v>
      </c>
      <c r="F14" s="19">
        <v>3.2</v>
      </c>
      <c r="G14" s="19">
        <v>3.29</v>
      </c>
      <c r="H14" s="19">
        <v>3.12</v>
      </c>
      <c r="I14" s="19">
        <v>3.19</v>
      </c>
      <c r="J14" s="19">
        <v>3.25</v>
      </c>
      <c r="K14" s="19">
        <v>3.1</v>
      </c>
      <c r="L14" s="19">
        <v>3.28</v>
      </c>
      <c r="M14" s="19">
        <v>3.17</v>
      </c>
      <c r="N14" s="19">
        <v>3.21</v>
      </c>
      <c r="O14" s="19">
        <v>3.22</v>
      </c>
      <c r="P14" s="19">
        <v>3.19</v>
      </c>
      <c r="Q14" s="15" t="s">
        <v>55</v>
      </c>
      <c r="R14" s="20">
        <f t="shared" si="0"/>
        <v>3.19</v>
      </c>
      <c r="S14" s="20">
        <f t="shared" si="1"/>
        <v>6.2220804972521589E-2</v>
      </c>
    </row>
    <row r="15" spans="1:19" x14ac:dyDescent="0.2">
      <c r="A15" s="17" t="s">
        <v>13</v>
      </c>
      <c r="B15" s="21">
        <f t="shared" ref="B15:P15" si="2">SUM(B6:B14)</f>
        <v>96.660000000000025</v>
      </c>
      <c r="C15" s="21">
        <f t="shared" si="2"/>
        <v>95.25</v>
      </c>
      <c r="D15" s="21">
        <f t="shared" si="2"/>
        <v>94.930000000000021</v>
      </c>
      <c r="E15" s="21">
        <f t="shared" si="2"/>
        <v>96.06</v>
      </c>
      <c r="F15" s="21">
        <f t="shared" si="2"/>
        <v>95.08</v>
      </c>
      <c r="G15" s="21">
        <f t="shared" si="2"/>
        <v>96.859999999999985</v>
      </c>
      <c r="H15" s="21">
        <f t="shared" si="2"/>
        <v>94.41</v>
      </c>
      <c r="I15" s="21">
        <f t="shared" si="2"/>
        <v>94.5</v>
      </c>
      <c r="J15" s="21">
        <f t="shared" si="2"/>
        <v>95.350000000000023</v>
      </c>
      <c r="K15" s="21">
        <f t="shared" si="2"/>
        <v>95.769999999999982</v>
      </c>
      <c r="L15" s="21">
        <f t="shared" si="2"/>
        <v>96.1</v>
      </c>
      <c r="M15" s="21">
        <f t="shared" si="2"/>
        <v>96.63000000000001</v>
      </c>
      <c r="N15" s="21">
        <f t="shared" si="2"/>
        <v>95.73</v>
      </c>
      <c r="O15" s="21">
        <f t="shared" si="2"/>
        <v>95.679999999999993</v>
      </c>
      <c r="P15" s="21">
        <f t="shared" si="2"/>
        <v>95.970000000000013</v>
      </c>
      <c r="Q15" s="21"/>
      <c r="R15" s="22">
        <f>AVERAGE(B15:P15)</f>
        <v>95.665333333333351</v>
      </c>
      <c r="S15" s="22" t="s">
        <v>14</v>
      </c>
    </row>
    <row r="16" spans="1:19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2">
      <c r="A17" s="17" t="s">
        <v>1</v>
      </c>
      <c r="B17" s="17" t="s">
        <v>14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s">
        <v>94</v>
      </c>
      <c r="S17" s="18" t="s">
        <v>36</v>
      </c>
    </row>
    <row r="18" spans="1:19" ht="18.75" x14ac:dyDescent="0.35">
      <c r="A18" s="15" t="s">
        <v>48</v>
      </c>
      <c r="B18" s="19">
        <f t="shared" ref="B18:P18" si="3">100/B15*B6</f>
        <v>78.460583488516434</v>
      </c>
      <c r="C18" s="19">
        <f t="shared" si="3"/>
        <v>78.467191601049862</v>
      </c>
      <c r="D18" s="19">
        <f t="shared" si="3"/>
        <v>78.457811018645302</v>
      </c>
      <c r="E18" s="19">
        <f t="shared" si="3"/>
        <v>78.440557984592957</v>
      </c>
      <c r="F18" s="19">
        <f t="shared" si="3"/>
        <v>78.07109802271772</v>
      </c>
      <c r="G18" s="19">
        <f t="shared" si="3"/>
        <v>78.164360933305815</v>
      </c>
      <c r="H18" s="19">
        <f t="shared" si="3"/>
        <v>78.40271157716343</v>
      </c>
      <c r="I18" s="19">
        <f t="shared" si="3"/>
        <v>78.264550264550252</v>
      </c>
      <c r="J18" s="19">
        <f t="shared" si="3"/>
        <v>78.321971683272139</v>
      </c>
      <c r="K18" s="19">
        <f t="shared" si="3"/>
        <v>78.688524590163951</v>
      </c>
      <c r="L18" s="19">
        <f t="shared" si="3"/>
        <v>77.898022892819981</v>
      </c>
      <c r="M18" s="19">
        <f t="shared" si="3"/>
        <v>78.039946186484514</v>
      </c>
      <c r="N18" s="19">
        <f t="shared" si="3"/>
        <v>78.230439778543811</v>
      </c>
      <c r="O18" s="19">
        <f t="shared" si="3"/>
        <v>78.407190635451514</v>
      </c>
      <c r="P18" s="19">
        <f t="shared" si="3"/>
        <v>78.409919766593717</v>
      </c>
      <c r="Q18" s="15" t="s">
        <v>48</v>
      </c>
      <c r="R18" s="19">
        <f t="shared" ref="R18:R26" si="4">AVERAGE(B18:P18)</f>
        <v>78.314992028258089</v>
      </c>
      <c r="S18" s="19">
        <f t="shared" ref="S18:S26" si="5">STDEV(B18:P18)</f>
        <v>0.20471032968798836</v>
      </c>
    </row>
    <row r="19" spans="1:19" ht="18.75" x14ac:dyDescent="0.35">
      <c r="A19" s="15" t="s">
        <v>49</v>
      </c>
      <c r="B19" s="19">
        <f t="shared" ref="B19:P19" si="6">100/B15*B7</f>
        <v>0.19656528036416299</v>
      </c>
      <c r="C19" s="19">
        <f t="shared" si="6"/>
        <v>0.26246719160104987</v>
      </c>
      <c r="D19" s="19">
        <f t="shared" si="6"/>
        <v>0.30548825450331818</v>
      </c>
      <c r="E19" s="19">
        <f t="shared" si="6"/>
        <v>0.19779304601290859</v>
      </c>
      <c r="F19" s="19">
        <f t="shared" si="6"/>
        <v>0.26293647454774927</v>
      </c>
      <c r="G19" s="19">
        <f t="shared" si="6"/>
        <v>0.2168077637827793</v>
      </c>
      <c r="H19" s="19">
        <f t="shared" si="6"/>
        <v>0.11651308124139392</v>
      </c>
      <c r="I19" s="19">
        <f t="shared" si="6"/>
        <v>0.1693121693121693</v>
      </c>
      <c r="J19" s="19">
        <f t="shared" si="6"/>
        <v>0.12585212375458832</v>
      </c>
      <c r="K19" s="19">
        <f t="shared" si="6"/>
        <v>6.2650099195990405E-2</v>
      </c>
      <c r="L19" s="19">
        <f t="shared" si="6"/>
        <v>0.16649323621227891</v>
      </c>
      <c r="M19" s="19">
        <f t="shared" si="6"/>
        <v>0.14488254165373074</v>
      </c>
      <c r="N19" s="19">
        <f t="shared" si="6"/>
        <v>0.29248929280267416</v>
      </c>
      <c r="O19" s="19">
        <f t="shared" si="6"/>
        <v>0.15677257525083613</v>
      </c>
      <c r="P19" s="19">
        <f t="shared" si="6"/>
        <v>0.1875586120662707</v>
      </c>
      <c r="Q19" s="15" t="s">
        <v>49</v>
      </c>
      <c r="R19" s="19">
        <f t="shared" si="4"/>
        <v>0.19097211615346005</v>
      </c>
      <c r="S19" s="19">
        <f t="shared" si="5"/>
        <v>6.8180729745247165E-2</v>
      </c>
    </row>
    <row r="20" spans="1:19" ht="18.75" x14ac:dyDescent="0.35">
      <c r="A20" s="15" t="s">
        <v>53</v>
      </c>
      <c r="B20" s="19">
        <f t="shared" ref="B20:P20" si="7">100/B15*B8</f>
        <v>12.114628595075519</v>
      </c>
      <c r="C20" s="19">
        <f t="shared" si="7"/>
        <v>12.020997375328083</v>
      </c>
      <c r="D20" s="19">
        <f t="shared" si="7"/>
        <v>11.882439692404928</v>
      </c>
      <c r="E20" s="19">
        <f t="shared" si="7"/>
        <v>12.096606287736829</v>
      </c>
      <c r="F20" s="19">
        <f t="shared" si="7"/>
        <v>12.000420698359276</v>
      </c>
      <c r="G20" s="19">
        <f t="shared" si="7"/>
        <v>12.151558951063391</v>
      </c>
      <c r="H20" s="19">
        <f t="shared" si="7"/>
        <v>12.159728842283656</v>
      </c>
      <c r="I20" s="19">
        <f t="shared" si="7"/>
        <v>12.137566137566138</v>
      </c>
      <c r="J20" s="19">
        <f t="shared" si="7"/>
        <v>12.228631358154166</v>
      </c>
      <c r="K20" s="19">
        <f t="shared" si="7"/>
        <v>12.154119244022141</v>
      </c>
      <c r="L20" s="19">
        <f t="shared" si="7"/>
        <v>12.091571279916755</v>
      </c>
      <c r="M20" s="19">
        <f t="shared" si="7"/>
        <v>12.190831004863913</v>
      </c>
      <c r="N20" s="19">
        <f t="shared" si="7"/>
        <v>11.99206100490964</v>
      </c>
      <c r="O20" s="19">
        <f t="shared" si="7"/>
        <v>11.946070234113712</v>
      </c>
      <c r="P20" s="19">
        <f t="shared" si="7"/>
        <v>12.118370324059603</v>
      </c>
      <c r="Q20" s="15" t="s">
        <v>53</v>
      </c>
      <c r="R20" s="19">
        <f t="shared" si="4"/>
        <v>12.08570673532385</v>
      </c>
      <c r="S20" s="19">
        <f t="shared" si="5"/>
        <v>9.7015082764155464E-2</v>
      </c>
    </row>
    <row r="21" spans="1:19" x14ac:dyDescent="0.2">
      <c r="A21" s="15" t="s">
        <v>5</v>
      </c>
      <c r="B21" s="19">
        <f t="shared" ref="B21:P21" si="8">100/B15*B9</f>
        <v>1.158700600041382</v>
      </c>
      <c r="C21" s="19">
        <f t="shared" si="8"/>
        <v>1.0078740157480315</v>
      </c>
      <c r="D21" s="19">
        <f t="shared" si="8"/>
        <v>0.97966922995891692</v>
      </c>
      <c r="E21" s="19">
        <f t="shared" si="8"/>
        <v>1.2700395586092024</v>
      </c>
      <c r="F21" s="19">
        <f t="shared" si="8"/>
        <v>1.1569204880100969</v>
      </c>
      <c r="G21" s="19">
        <f t="shared" si="8"/>
        <v>1.2595498657856703</v>
      </c>
      <c r="H21" s="19">
        <f t="shared" si="8"/>
        <v>1.038025632877873</v>
      </c>
      <c r="I21" s="19">
        <f t="shared" si="8"/>
        <v>1.1746031746031746</v>
      </c>
      <c r="J21" s="19">
        <f t="shared" si="8"/>
        <v>1.08023072889355</v>
      </c>
      <c r="K21" s="19">
        <f t="shared" si="8"/>
        <v>1.1277017855278275</v>
      </c>
      <c r="L21" s="19">
        <f t="shared" si="8"/>
        <v>1.4464099895941729</v>
      </c>
      <c r="M21" s="19">
        <f t="shared" si="8"/>
        <v>1.3867328986857084</v>
      </c>
      <c r="N21" s="19">
        <f t="shared" si="8"/>
        <v>1.2535255405828891</v>
      </c>
      <c r="O21" s="19">
        <f t="shared" si="8"/>
        <v>1.1183110367892979</v>
      </c>
      <c r="P21" s="19">
        <f t="shared" si="8"/>
        <v>1.1982911326456183</v>
      </c>
      <c r="Q21" s="15" t="s">
        <v>5</v>
      </c>
      <c r="R21" s="19">
        <f t="shared" si="4"/>
        <v>1.1771057118902273</v>
      </c>
      <c r="S21" s="19">
        <f t="shared" si="5"/>
        <v>0.13125479039546525</v>
      </c>
    </row>
    <row r="22" spans="1:19" x14ac:dyDescent="0.2">
      <c r="A22" s="15" t="s">
        <v>7</v>
      </c>
      <c r="B22" s="19">
        <f t="shared" ref="B22:P22" si="9">100/B15*B10</f>
        <v>0</v>
      </c>
      <c r="C22" s="19">
        <f t="shared" si="9"/>
        <v>0.15748031496062992</v>
      </c>
      <c r="D22" s="19">
        <f t="shared" si="9"/>
        <v>0.15801116612240595</v>
      </c>
      <c r="E22" s="19">
        <f t="shared" si="9"/>
        <v>0</v>
      </c>
      <c r="F22" s="19">
        <f t="shared" si="9"/>
        <v>0.1472444257467396</v>
      </c>
      <c r="G22" s="19">
        <f t="shared" si="9"/>
        <v>9.2917613049762551E-2</v>
      </c>
      <c r="H22" s="19">
        <f t="shared" si="9"/>
        <v>5.2960491473360877E-2</v>
      </c>
      <c r="I22" s="19">
        <f t="shared" si="9"/>
        <v>1.0582010582010581E-2</v>
      </c>
      <c r="J22" s="19">
        <f t="shared" si="9"/>
        <v>4.1950707918196113E-2</v>
      </c>
      <c r="K22" s="19">
        <f t="shared" si="9"/>
        <v>6.2650099195990405E-2</v>
      </c>
      <c r="L22" s="19">
        <f t="shared" si="9"/>
        <v>0.22892819979188347</v>
      </c>
      <c r="M22" s="19">
        <f t="shared" si="9"/>
        <v>3.1046258925799437E-2</v>
      </c>
      <c r="N22" s="19">
        <f t="shared" si="9"/>
        <v>3.1338138514572234E-2</v>
      </c>
      <c r="O22" s="19">
        <f t="shared" si="9"/>
        <v>0.1254180602006689</v>
      </c>
      <c r="P22" s="19">
        <f t="shared" si="9"/>
        <v>0</v>
      </c>
      <c r="Q22" s="15" t="s">
        <v>7</v>
      </c>
      <c r="R22" s="19">
        <f t="shared" si="4"/>
        <v>7.6035165765468024E-2</v>
      </c>
      <c r="S22" s="19">
        <f t="shared" si="5"/>
        <v>7.1737335609819194E-2</v>
      </c>
    </row>
    <row r="23" spans="1:19" x14ac:dyDescent="0.2">
      <c r="A23" s="15" t="s">
        <v>8</v>
      </c>
      <c r="B23" s="19">
        <f t="shared" ref="B23:P23" si="10">100/B15*B11</f>
        <v>0.17587419822056691</v>
      </c>
      <c r="C23" s="19">
        <f t="shared" si="10"/>
        <v>0.15748031496062992</v>
      </c>
      <c r="D23" s="19">
        <f t="shared" si="10"/>
        <v>0.17907932160539342</v>
      </c>
      <c r="E23" s="19">
        <f t="shared" si="10"/>
        <v>0.12492192379762647</v>
      </c>
      <c r="F23" s="19">
        <f t="shared" si="10"/>
        <v>0.23138409760201936</v>
      </c>
      <c r="G23" s="19">
        <f t="shared" si="10"/>
        <v>0.14453850918851954</v>
      </c>
      <c r="H23" s="19">
        <f t="shared" si="10"/>
        <v>0.1694735727147548</v>
      </c>
      <c r="I23" s="19">
        <f t="shared" si="10"/>
        <v>0.15873015873015872</v>
      </c>
      <c r="J23" s="19">
        <f t="shared" si="10"/>
        <v>0.1468274777136864</v>
      </c>
      <c r="K23" s="19">
        <f t="shared" si="10"/>
        <v>0.16706693118930777</v>
      </c>
      <c r="L23" s="19">
        <f t="shared" si="10"/>
        <v>0.21852237252861603</v>
      </c>
      <c r="M23" s="19">
        <f t="shared" si="10"/>
        <v>0.16558004760426367</v>
      </c>
      <c r="N23" s="19">
        <f t="shared" si="10"/>
        <v>0.18802883108743337</v>
      </c>
      <c r="O23" s="19">
        <f t="shared" si="10"/>
        <v>0.13586956521739132</v>
      </c>
      <c r="P23" s="19">
        <f t="shared" si="10"/>
        <v>0.1875586120662707</v>
      </c>
      <c r="Q23" s="15" t="s">
        <v>8</v>
      </c>
      <c r="R23" s="19">
        <f t="shared" si="4"/>
        <v>0.17006239561510922</v>
      </c>
      <c r="S23" s="19">
        <f t="shared" si="5"/>
        <v>2.8743936303291702E-2</v>
      </c>
    </row>
    <row r="24" spans="1:19" x14ac:dyDescent="0.2">
      <c r="A24" s="15" t="s">
        <v>9</v>
      </c>
      <c r="B24" s="19">
        <f t="shared" ref="B24:P24" si="11">100/B15*B12</f>
        <v>1.3552658804055449</v>
      </c>
      <c r="C24" s="19">
        <f t="shared" si="11"/>
        <v>1.3018372703412073</v>
      </c>
      <c r="D24" s="19">
        <f t="shared" si="11"/>
        <v>1.3588960286526912</v>
      </c>
      <c r="E24" s="19">
        <f t="shared" si="11"/>
        <v>1.4053716427232978</v>
      </c>
      <c r="F24" s="19">
        <f t="shared" si="11"/>
        <v>1.3988220445940263</v>
      </c>
      <c r="G24" s="19">
        <f t="shared" si="11"/>
        <v>1.3731158372909358</v>
      </c>
      <c r="H24" s="19">
        <f t="shared" si="11"/>
        <v>1.5040779578434487</v>
      </c>
      <c r="I24" s="19">
        <f t="shared" si="11"/>
        <v>1.4708994708994707</v>
      </c>
      <c r="J24" s="19">
        <f t="shared" si="11"/>
        <v>1.4053487152595698</v>
      </c>
      <c r="K24" s="19">
        <f t="shared" si="11"/>
        <v>1.2947687167171351</v>
      </c>
      <c r="L24" s="19">
        <f t="shared" si="11"/>
        <v>1.4151925078043708</v>
      </c>
      <c r="M24" s="19">
        <f t="shared" si="11"/>
        <v>1.5005691814136395</v>
      </c>
      <c r="N24" s="19">
        <f t="shared" si="11"/>
        <v>1.3788780946411783</v>
      </c>
      <c r="O24" s="19">
        <f t="shared" si="11"/>
        <v>1.4527591973244147</v>
      </c>
      <c r="P24" s="19">
        <f t="shared" si="11"/>
        <v>1.3233302073564654</v>
      </c>
      <c r="Q24" s="15" t="s">
        <v>9</v>
      </c>
      <c r="R24" s="19">
        <f t="shared" si="4"/>
        <v>1.3959421835511598</v>
      </c>
      <c r="S24" s="19">
        <f t="shared" si="5"/>
        <v>6.5599813305166454E-2</v>
      </c>
    </row>
    <row r="25" spans="1:19" ht="18.75" x14ac:dyDescent="0.35">
      <c r="A25" s="15" t="s">
        <v>54</v>
      </c>
      <c r="B25" s="19">
        <f t="shared" ref="B25:P25" si="12">100/B15*B13</f>
        <v>3.2588454376163862</v>
      </c>
      <c r="C25" s="19">
        <f t="shared" si="12"/>
        <v>3.2755905511811023</v>
      </c>
      <c r="D25" s="19">
        <f t="shared" si="12"/>
        <v>3.2971663330875374</v>
      </c>
      <c r="E25" s="19">
        <f t="shared" si="12"/>
        <v>3.2792004996876947</v>
      </c>
      <c r="F25" s="19">
        <f t="shared" si="12"/>
        <v>3.365586874211191</v>
      </c>
      <c r="G25" s="19">
        <f t="shared" si="12"/>
        <v>3.2004955606029326</v>
      </c>
      <c r="H25" s="19">
        <f t="shared" si="12"/>
        <v>3.2517741764643575</v>
      </c>
      <c r="I25" s="19">
        <f t="shared" si="12"/>
        <v>3.2380952380952381</v>
      </c>
      <c r="J25" s="19">
        <f t="shared" si="12"/>
        <v>3.2406921866806493</v>
      </c>
      <c r="K25" s="19">
        <f t="shared" si="12"/>
        <v>3.2055967421948424</v>
      </c>
      <c r="L25" s="19">
        <f t="shared" si="12"/>
        <v>3.121748178980229</v>
      </c>
      <c r="M25" s="19">
        <f t="shared" si="12"/>
        <v>3.259857187208941</v>
      </c>
      <c r="N25" s="19">
        <f t="shared" si="12"/>
        <v>3.2800584978585605</v>
      </c>
      <c r="O25" s="19">
        <f t="shared" si="12"/>
        <v>3.2922240802675589</v>
      </c>
      <c r="P25" s="19">
        <f t="shared" si="12"/>
        <v>3.2510159424820255</v>
      </c>
      <c r="Q25" s="15" t="s">
        <v>54</v>
      </c>
      <c r="R25" s="19">
        <f t="shared" si="4"/>
        <v>3.2545298324412837</v>
      </c>
      <c r="S25" s="19">
        <f t="shared" si="5"/>
        <v>5.3950997864682187E-2</v>
      </c>
    </row>
    <row r="26" spans="1:19" ht="18.75" x14ac:dyDescent="0.35">
      <c r="A26" s="15" t="s">
        <v>55</v>
      </c>
      <c r="B26" s="19">
        <f t="shared" ref="B26:P26" si="13">100/B15*B14</f>
        <v>3.2795365197599824</v>
      </c>
      <c r="C26" s="19">
        <f t="shared" si="13"/>
        <v>3.349081364829396</v>
      </c>
      <c r="D26" s="19">
        <f t="shared" si="13"/>
        <v>3.3814389550194872</v>
      </c>
      <c r="E26" s="19">
        <f t="shared" si="13"/>
        <v>3.1855090568394751</v>
      </c>
      <c r="F26" s="19">
        <f t="shared" si="13"/>
        <v>3.365586874211191</v>
      </c>
      <c r="G26" s="19">
        <f t="shared" si="13"/>
        <v>3.396654965930209</v>
      </c>
      <c r="H26" s="19">
        <f t="shared" si="13"/>
        <v>3.3047346679377183</v>
      </c>
      <c r="I26" s="19">
        <f t="shared" si="13"/>
        <v>3.3756613756613754</v>
      </c>
      <c r="J26" s="19">
        <f t="shared" si="13"/>
        <v>3.4084950183534342</v>
      </c>
      <c r="K26" s="19">
        <f t="shared" si="13"/>
        <v>3.2369217917928381</v>
      </c>
      <c r="L26" s="19">
        <f t="shared" si="13"/>
        <v>3.413111342351717</v>
      </c>
      <c r="M26" s="19">
        <f t="shared" si="13"/>
        <v>3.2805546931594738</v>
      </c>
      <c r="N26" s="19">
        <f t="shared" si="13"/>
        <v>3.3531808210592287</v>
      </c>
      <c r="O26" s="19">
        <f t="shared" si="13"/>
        <v>3.3653846153846159</v>
      </c>
      <c r="P26" s="19">
        <f t="shared" si="13"/>
        <v>3.3239554027300198</v>
      </c>
      <c r="Q26" s="15" t="s">
        <v>55</v>
      </c>
      <c r="R26" s="19">
        <f t="shared" si="4"/>
        <v>3.3346538310013445</v>
      </c>
      <c r="S26" s="19">
        <f t="shared" si="5"/>
        <v>6.5762184763969389E-2</v>
      </c>
    </row>
    <row r="27" spans="1:19" x14ac:dyDescent="0.2">
      <c r="A27" s="17" t="s">
        <v>13</v>
      </c>
      <c r="B27" s="21">
        <f t="shared" ref="B27:P27" si="14">100/B15*B15</f>
        <v>100</v>
      </c>
      <c r="C27" s="21">
        <f t="shared" si="14"/>
        <v>100</v>
      </c>
      <c r="D27" s="21">
        <f t="shared" si="14"/>
        <v>100</v>
      </c>
      <c r="E27" s="21">
        <f t="shared" si="14"/>
        <v>100</v>
      </c>
      <c r="F27" s="21">
        <f t="shared" si="14"/>
        <v>100</v>
      </c>
      <c r="G27" s="21">
        <f t="shared" si="14"/>
        <v>100</v>
      </c>
      <c r="H27" s="21">
        <f t="shared" si="14"/>
        <v>100</v>
      </c>
      <c r="I27" s="21">
        <f t="shared" si="14"/>
        <v>100</v>
      </c>
      <c r="J27" s="21">
        <f t="shared" si="14"/>
        <v>100</v>
      </c>
      <c r="K27" s="21">
        <f t="shared" si="14"/>
        <v>100</v>
      </c>
      <c r="L27" s="21">
        <f t="shared" si="14"/>
        <v>100</v>
      </c>
      <c r="M27" s="21">
        <f t="shared" si="14"/>
        <v>100</v>
      </c>
      <c r="N27" s="21">
        <f t="shared" si="14"/>
        <v>100</v>
      </c>
      <c r="O27" s="21">
        <f t="shared" si="14"/>
        <v>100</v>
      </c>
      <c r="P27" s="21">
        <f t="shared" si="14"/>
        <v>100.00000000000001</v>
      </c>
      <c r="Q27" s="21"/>
      <c r="R27" s="21">
        <f>SUM(R18:R26)</f>
        <v>99.999999999999972</v>
      </c>
      <c r="S27" s="17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workbookViewId="0">
      <selection activeCell="F67" sqref="F67:F68"/>
    </sheetView>
  </sheetViews>
  <sheetFormatPr defaultColWidth="8.375" defaultRowHeight="14.1" customHeight="1" x14ac:dyDescent="0.2"/>
  <cols>
    <col min="1" max="1" width="8.375" style="42"/>
    <col min="2" max="12" width="8.375" style="23"/>
    <col min="13" max="13" width="8.375" style="36"/>
    <col min="14" max="16384" width="8.375" style="23"/>
  </cols>
  <sheetData>
    <row r="1" spans="1:17" ht="14.1" customHeight="1" x14ac:dyDescent="0.25">
      <c r="A1" s="52" t="s">
        <v>112</v>
      </c>
    </row>
    <row r="2" spans="1:17" ht="14.1" customHeight="1" x14ac:dyDescent="0.2">
      <c r="A2" s="43" t="s">
        <v>75</v>
      </c>
      <c r="B2" s="15"/>
      <c r="C2" s="15"/>
      <c r="D2" s="15"/>
      <c r="E2" s="15"/>
      <c r="F2" s="15"/>
      <c r="G2" s="15"/>
      <c r="H2" s="15"/>
      <c r="I2" s="15" t="s">
        <v>34</v>
      </c>
      <c r="J2" s="15"/>
      <c r="K2" s="15"/>
      <c r="L2" s="15"/>
      <c r="M2" s="33"/>
      <c r="N2" s="15"/>
      <c r="O2" s="15"/>
      <c r="P2" s="15"/>
      <c r="Q2" s="15"/>
    </row>
    <row r="3" spans="1:17" ht="14.1" customHeight="1" x14ac:dyDescent="0.2">
      <c r="A3" s="43" t="s">
        <v>76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33"/>
      <c r="N3" s="15"/>
      <c r="O3" s="15"/>
      <c r="P3" s="15"/>
      <c r="Q3" s="15"/>
    </row>
    <row r="4" spans="1:17" ht="14.1" customHeight="1" x14ac:dyDescent="0.2">
      <c r="A4" s="43" t="s">
        <v>77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33"/>
      <c r="N4" s="15"/>
      <c r="O4" s="15"/>
      <c r="P4" s="15"/>
      <c r="Q4" s="15"/>
    </row>
    <row r="5" spans="1:17" ht="14.1" customHeight="1" x14ac:dyDescent="0.2">
      <c r="A5" s="44" t="s">
        <v>38</v>
      </c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  <c r="J5" s="34">
        <v>9</v>
      </c>
      <c r="K5" s="34">
        <v>10</v>
      </c>
      <c r="L5" s="34">
        <v>11</v>
      </c>
      <c r="M5" s="34"/>
      <c r="N5" s="34" t="s">
        <v>39</v>
      </c>
      <c r="O5" s="34" t="s">
        <v>40</v>
      </c>
      <c r="P5" s="15"/>
      <c r="Q5" s="15"/>
    </row>
    <row r="6" spans="1:17" ht="14.1" customHeight="1" x14ac:dyDescent="0.35">
      <c r="A6" s="53" t="s">
        <v>48</v>
      </c>
      <c r="B6" s="19">
        <v>74.02</v>
      </c>
      <c r="C6" s="19">
        <v>73.7</v>
      </c>
      <c r="D6" s="19">
        <v>70.73</v>
      </c>
      <c r="E6" s="19">
        <v>73.8</v>
      </c>
      <c r="F6" s="19">
        <v>72.66</v>
      </c>
      <c r="G6" s="19">
        <v>73.13</v>
      </c>
      <c r="H6" s="19">
        <v>73.75</v>
      </c>
      <c r="I6" s="19">
        <v>72.91</v>
      </c>
      <c r="J6" s="19">
        <v>75.33</v>
      </c>
      <c r="K6" s="19">
        <v>72.16</v>
      </c>
      <c r="L6" s="19">
        <v>72.97</v>
      </c>
      <c r="M6" s="33" t="s">
        <v>48</v>
      </c>
      <c r="N6" s="20">
        <f t="shared" ref="N6:N14" si="0">AVERAGE(B6:L6)</f>
        <v>73.196363636363628</v>
      </c>
      <c r="O6" s="20">
        <f t="shared" ref="O6:O14" si="1">STDEV(B6:L6)</f>
        <v>1.1720774097923108</v>
      </c>
      <c r="P6" s="15"/>
      <c r="Q6" s="15"/>
    </row>
    <row r="7" spans="1:17" ht="14.1" customHeight="1" x14ac:dyDescent="0.35">
      <c r="A7" s="53" t="s">
        <v>49</v>
      </c>
      <c r="B7" s="19">
        <v>0.25</v>
      </c>
      <c r="C7" s="19">
        <v>0.28999999999999998</v>
      </c>
      <c r="D7" s="19">
        <v>0.21</v>
      </c>
      <c r="E7" s="19">
        <v>0.4</v>
      </c>
      <c r="F7" s="19">
        <v>0.26</v>
      </c>
      <c r="G7" s="19">
        <v>0.31</v>
      </c>
      <c r="H7" s="19">
        <v>0.3</v>
      </c>
      <c r="I7" s="19">
        <v>0.43</v>
      </c>
      <c r="J7" s="19">
        <v>0.33</v>
      </c>
      <c r="K7" s="19">
        <v>0.45</v>
      </c>
      <c r="L7" s="19">
        <v>0.28000000000000003</v>
      </c>
      <c r="M7" s="33" t="s">
        <v>49</v>
      </c>
      <c r="N7" s="20">
        <f t="shared" si="0"/>
        <v>0.31909090909090915</v>
      </c>
      <c r="O7" s="20">
        <f t="shared" si="1"/>
        <v>7.6870611478580306E-2</v>
      </c>
      <c r="P7" s="15"/>
      <c r="Q7" s="15"/>
    </row>
    <row r="8" spans="1:17" ht="14.1" customHeight="1" x14ac:dyDescent="0.35">
      <c r="A8" s="53" t="s">
        <v>53</v>
      </c>
      <c r="B8" s="19">
        <v>11.48</v>
      </c>
      <c r="C8" s="19">
        <v>11.41</v>
      </c>
      <c r="D8" s="19">
        <v>10.77</v>
      </c>
      <c r="E8" s="19">
        <v>11.45</v>
      </c>
      <c r="F8" s="19">
        <v>11.32</v>
      </c>
      <c r="G8" s="19">
        <v>11.3</v>
      </c>
      <c r="H8" s="19">
        <v>11.45</v>
      </c>
      <c r="I8" s="19">
        <v>11.35</v>
      </c>
      <c r="J8" s="19">
        <v>11.55</v>
      </c>
      <c r="K8" s="19">
        <v>11</v>
      </c>
      <c r="L8" s="19">
        <v>11.45</v>
      </c>
      <c r="M8" s="33" t="s">
        <v>53</v>
      </c>
      <c r="N8" s="20">
        <f t="shared" si="0"/>
        <v>11.32090909090909</v>
      </c>
      <c r="O8" s="20">
        <f t="shared" si="1"/>
        <v>0.23312891478555581</v>
      </c>
      <c r="P8" s="15"/>
      <c r="Q8" s="15"/>
    </row>
    <row r="9" spans="1:17" ht="14.1" customHeight="1" x14ac:dyDescent="0.2">
      <c r="A9" s="53" t="s">
        <v>31</v>
      </c>
      <c r="B9" s="19">
        <v>2.27</v>
      </c>
      <c r="C9" s="19">
        <v>2.36</v>
      </c>
      <c r="D9" s="19">
        <v>2.1</v>
      </c>
      <c r="E9" s="19">
        <v>2.65</v>
      </c>
      <c r="F9" s="19">
        <v>2.48</v>
      </c>
      <c r="G9" s="19">
        <v>2.4900000000000002</v>
      </c>
      <c r="H9" s="19">
        <v>2.2599999999999998</v>
      </c>
      <c r="I9" s="19">
        <v>2.36</v>
      </c>
      <c r="J9" s="19">
        <v>1.1100000000000001</v>
      </c>
      <c r="K9" s="19">
        <v>2.4300000000000002</v>
      </c>
      <c r="L9" s="19">
        <v>2.31</v>
      </c>
      <c r="M9" s="33" t="s">
        <v>31</v>
      </c>
      <c r="N9" s="20">
        <f t="shared" si="0"/>
        <v>2.2563636363636359</v>
      </c>
      <c r="O9" s="20">
        <f t="shared" si="1"/>
        <v>0.40655313864912745</v>
      </c>
      <c r="P9" s="15"/>
      <c r="Q9" s="15"/>
    </row>
    <row r="10" spans="1:17" ht="14.1" customHeight="1" x14ac:dyDescent="0.2">
      <c r="A10" s="53" t="s">
        <v>7</v>
      </c>
      <c r="B10" s="19">
        <v>0.14000000000000001</v>
      </c>
      <c r="C10" s="19">
        <v>0.16</v>
      </c>
      <c r="D10" s="19">
        <v>0.02</v>
      </c>
      <c r="E10" s="19">
        <v>0</v>
      </c>
      <c r="F10" s="19">
        <v>0.26</v>
      </c>
      <c r="G10" s="19">
        <v>0.04</v>
      </c>
      <c r="H10" s="19">
        <v>0.16</v>
      </c>
      <c r="I10" s="19">
        <v>0.05</v>
      </c>
      <c r="J10" s="19">
        <v>0.04</v>
      </c>
      <c r="K10" s="19">
        <v>0</v>
      </c>
      <c r="L10" s="19">
        <v>0.03</v>
      </c>
      <c r="M10" s="33" t="s">
        <v>7</v>
      </c>
      <c r="N10" s="20">
        <f t="shared" si="0"/>
        <v>8.1818181818181845E-2</v>
      </c>
      <c r="O10" s="20">
        <f t="shared" si="1"/>
        <v>8.471342063902057E-2</v>
      </c>
      <c r="P10" s="15"/>
      <c r="Q10" s="15"/>
    </row>
    <row r="11" spans="1:17" ht="14.1" customHeight="1" x14ac:dyDescent="0.2">
      <c r="A11" s="53" t="s">
        <v>37</v>
      </c>
      <c r="B11" s="19">
        <v>0.21</v>
      </c>
      <c r="C11" s="19">
        <v>0.26</v>
      </c>
      <c r="D11" s="19">
        <v>0.26</v>
      </c>
      <c r="E11" s="19">
        <v>0.23</v>
      </c>
      <c r="F11" s="19">
        <v>0.3</v>
      </c>
      <c r="G11" s="19">
        <v>0.2</v>
      </c>
      <c r="H11" s="19">
        <v>0.27</v>
      </c>
      <c r="I11" s="19">
        <v>0.19</v>
      </c>
      <c r="J11" s="19">
        <v>0.25</v>
      </c>
      <c r="K11" s="19">
        <v>0.23</v>
      </c>
      <c r="L11" s="19">
        <v>0.3</v>
      </c>
      <c r="M11" s="33" t="s">
        <v>37</v>
      </c>
      <c r="N11" s="20">
        <f t="shared" si="0"/>
        <v>0.24545454545454543</v>
      </c>
      <c r="O11" s="20">
        <f t="shared" si="1"/>
        <v>3.7246110230099695E-2</v>
      </c>
      <c r="P11" s="15"/>
      <c r="Q11" s="15"/>
    </row>
    <row r="12" spans="1:17" ht="14.1" customHeight="1" x14ac:dyDescent="0.2">
      <c r="A12" s="53" t="s">
        <v>9</v>
      </c>
      <c r="B12" s="19">
        <v>1.82</v>
      </c>
      <c r="C12" s="19">
        <v>1.68</v>
      </c>
      <c r="D12" s="19">
        <v>1.58</v>
      </c>
      <c r="E12" s="19">
        <v>1.83</v>
      </c>
      <c r="F12" s="19">
        <v>1.74</v>
      </c>
      <c r="G12" s="19">
        <v>1.67</v>
      </c>
      <c r="H12" s="19">
        <v>1.73</v>
      </c>
      <c r="I12" s="19">
        <v>1.86</v>
      </c>
      <c r="J12" s="19">
        <v>1.02</v>
      </c>
      <c r="K12" s="19">
        <v>1.67</v>
      </c>
      <c r="L12" s="19">
        <v>1.84</v>
      </c>
      <c r="M12" s="33" t="s">
        <v>9</v>
      </c>
      <c r="N12" s="20">
        <f t="shared" si="0"/>
        <v>1.6763636363636365</v>
      </c>
      <c r="O12" s="20">
        <f t="shared" si="1"/>
        <v>0.23491584566702581</v>
      </c>
      <c r="P12" s="15"/>
      <c r="Q12" s="15"/>
    </row>
    <row r="13" spans="1:17" ht="14.1" customHeight="1" x14ac:dyDescent="0.35">
      <c r="A13" s="53" t="s">
        <v>54</v>
      </c>
      <c r="B13" s="19">
        <v>3.02</v>
      </c>
      <c r="C13" s="19">
        <v>3.01</v>
      </c>
      <c r="D13" s="19">
        <v>2.72</v>
      </c>
      <c r="E13" s="19">
        <v>3.17</v>
      </c>
      <c r="F13" s="19">
        <v>2.86</v>
      </c>
      <c r="G13" s="19">
        <v>3</v>
      </c>
      <c r="H13" s="19">
        <v>3.04</v>
      </c>
      <c r="I13" s="19">
        <v>2.91</v>
      </c>
      <c r="J13" s="19">
        <v>3.58</v>
      </c>
      <c r="K13" s="19">
        <v>2.99</v>
      </c>
      <c r="L13" s="19">
        <v>3.02</v>
      </c>
      <c r="M13" s="33" t="s">
        <v>54</v>
      </c>
      <c r="N13" s="20">
        <f t="shared" si="0"/>
        <v>3.0290909090909097</v>
      </c>
      <c r="O13" s="20">
        <f t="shared" si="1"/>
        <v>0.2155669058763216</v>
      </c>
      <c r="P13" s="15"/>
      <c r="Q13" s="15"/>
    </row>
    <row r="14" spans="1:17" ht="14.1" customHeight="1" x14ac:dyDescent="0.35">
      <c r="A14" s="53" t="s">
        <v>55</v>
      </c>
      <c r="B14" s="19">
        <v>2.7</v>
      </c>
      <c r="C14" s="19">
        <v>2.93</v>
      </c>
      <c r="D14" s="19">
        <v>2.52</v>
      </c>
      <c r="E14" s="19">
        <v>2.8</v>
      </c>
      <c r="F14" s="19">
        <v>2.71</v>
      </c>
      <c r="G14" s="19">
        <v>2.69</v>
      </c>
      <c r="H14" s="19">
        <v>2.84</v>
      </c>
      <c r="I14" s="19">
        <v>2.64</v>
      </c>
      <c r="J14" s="19">
        <v>3.29</v>
      </c>
      <c r="K14" s="19">
        <v>2.71</v>
      </c>
      <c r="L14" s="19">
        <v>2.81</v>
      </c>
      <c r="M14" s="33" t="s">
        <v>55</v>
      </c>
      <c r="N14" s="20">
        <f t="shared" si="0"/>
        <v>2.7854545454545456</v>
      </c>
      <c r="O14" s="20">
        <f t="shared" si="1"/>
        <v>0.19966790610228957</v>
      </c>
      <c r="P14" s="15"/>
      <c r="Q14" s="15"/>
    </row>
    <row r="15" spans="1:17" ht="14.1" customHeight="1" x14ac:dyDescent="0.2">
      <c r="A15" s="44" t="s">
        <v>20</v>
      </c>
      <c r="B15" s="21">
        <f t="shared" ref="B15:L15" si="2">SUM(B6:B14)</f>
        <v>95.909999999999982</v>
      </c>
      <c r="C15" s="21">
        <f t="shared" si="2"/>
        <v>95.800000000000026</v>
      </c>
      <c r="D15" s="21">
        <f t="shared" si="2"/>
        <v>90.909999999999982</v>
      </c>
      <c r="E15" s="21">
        <f t="shared" si="2"/>
        <v>96.330000000000013</v>
      </c>
      <c r="F15" s="21">
        <f t="shared" si="2"/>
        <v>94.59</v>
      </c>
      <c r="G15" s="21">
        <f t="shared" si="2"/>
        <v>94.83</v>
      </c>
      <c r="H15" s="21">
        <f t="shared" si="2"/>
        <v>95.800000000000011</v>
      </c>
      <c r="I15" s="21">
        <f t="shared" si="2"/>
        <v>94.699999999999989</v>
      </c>
      <c r="J15" s="21">
        <f t="shared" si="2"/>
        <v>96.5</v>
      </c>
      <c r="K15" s="21">
        <f t="shared" si="2"/>
        <v>93.64</v>
      </c>
      <c r="L15" s="21">
        <f t="shared" si="2"/>
        <v>95.01</v>
      </c>
      <c r="M15" s="35"/>
      <c r="N15" s="22">
        <f>SUM(N6:N14)</f>
        <v>94.910909090909058</v>
      </c>
      <c r="O15" s="22" t="s">
        <v>34</v>
      </c>
      <c r="P15" s="15"/>
      <c r="Q15" s="15"/>
    </row>
    <row r="16" spans="1:17" ht="6.95" customHeight="1" x14ac:dyDescent="0.2">
      <c r="A16" s="43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33"/>
      <c r="N16" s="15"/>
      <c r="O16" s="15"/>
      <c r="P16" s="15"/>
      <c r="Q16" s="15"/>
    </row>
    <row r="17" spans="1:17" ht="14.1" customHeight="1" x14ac:dyDescent="0.2">
      <c r="A17" s="44" t="s">
        <v>41</v>
      </c>
      <c r="B17" s="34" t="s">
        <v>34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 t="s">
        <v>35</v>
      </c>
      <c r="O17" s="34" t="s">
        <v>36</v>
      </c>
      <c r="P17" s="34" t="s">
        <v>74</v>
      </c>
      <c r="Q17" s="34" t="s">
        <v>36</v>
      </c>
    </row>
    <row r="18" spans="1:17" ht="14.1" customHeight="1" x14ac:dyDescent="0.35">
      <c r="A18" s="53" t="s">
        <v>48</v>
      </c>
      <c r="B18" s="19">
        <f t="shared" ref="B18:L18" si="3">100/B15*B6</f>
        <v>77.176519653842163</v>
      </c>
      <c r="C18" s="19">
        <f t="shared" si="3"/>
        <v>76.931106471816264</v>
      </c>
      <c r="D18" s="19">
        <f t="shared" si="3"/>
        <v>77.802221977780235</v>
      </c>
      <c r="E18" s="19">
        <f t="shared" si="3"/>
        <v>76.611647461849884</v>
      </c>
      <c r="F18" s="19">
        <f t="shared" si="3"/>
        <v>76.815731049793854</v>
      </c>
      <c r="G18" s="19">
        <f t="shared" si="3"/>
        <v>77.116946114098923</v>
      </c>
      <c r="H18" s="19">
        <f t="shared" si="3"/>
        <v>76.983298538622122</v>
      </c>
      <c r="I18" s="19">
        <f t="shared" si="3"/>
        <v>76.990496304118281</v>
      </c>
      <c r="J18" s="19">
        <f t="shared" si="3"/>
        <v>78.062176165803095</v>
      </c>
      <c r="K18" s="19">
        <f t="shared" si="3"/>
        <v>77.061085006407509</v>
      </c>
      <c r="L18" s="19">
        <f t="shared" si="3"/>
        <v>76.802441848226493</v>
      </c>
      <c r="M18" s="33" t="s">
        <v>48</v>
      </c>
      <c r="N18" s="19">
        <f t="shared" ref="N18:N26" si="4">AVERAGE(B18:L18)</f>
        <v>77.123060962941722</v>
      </c>
      <c r="O18" s="19">
        <f t="shared" ref="O18:O26" si="5">STDEV(B18:L18)</f>
        <v>0.43389846767861379</v>
      </c>
      <c r="P18" s="19">
        <f>AVERAGE(B18:I18,K18:L18)</f>
        <v>77.02914944265558</v>
      </c>
      <c r="Q18" s="19">
        <f>STDEV(B18:I18,K18:L18)</f>
        <v>0.31842454223333416</v>
      </c>
    </row>
    <row r="19" spans="1:17" ht="14.1" customHeight="1" x14ac:dyDescent="0.35">
      <c r="A19" s="53" t="s">
        <v>49</v>
      </c>
      <c r="B19" s="19">
        <f t="shared" ref="B19:L19" si="6">100/B15*B7</f>
        <v>0.26066103638828075</v>
      </c>
      <c r="C19" s="19">
        <f t="shared" si="6"/>
        <v>0.30271398747390382</v>
      </c>
      <c r="D19" s="19">
        <f t="shared" si="6"/>
        <v>0.23099769002309978</v>
      </c>
      <c r="E19" s="19">
        <f t="shared" si="6"/>
        <v>0.41523928163604273</v>
      </c>
      <c r="F19" s="19">
        <f t="shared" si="6"/>
        <v>0.27487049370969452</v>
      </c>
      <c r="G19" s="19">
        <f t="shared" si="6"/>
        <v>0.32690076979858701</v>
      </c>
      <c r="H19" s="19">
        <f t="shared" si="6"/>
        <v>0.31315240083507301</v>
      </c>
      <c r="I19" s="19">
        <f t="shared" si="6"/>
        <v>0.4540654699049631</v>
      </c>
      <c r="J19" s="19">
        <f t="shared" si="6"/>
        <v>0.34196891191709844</v>
      </c>
      <c r="K19" s="19">
        <f t="shared" si="6"/>
        <v>0.48056386159760783</v>
      </c>
      <c r="L19" s="19">
        <f t="shared" si="6"/>
        <v>0.29470582043995369</v>
      </c>
      <c r="M19" s="33" t="s">
        <v>49</v>
      </c>
      <c r="N19" s="19">
        <f t="shared" si="4"/>
        <v>0.33598542942948223</v>
      </c>
      <c r="O19" s="19">
        <f t="shared" si="5"/>
        <v>8.062809209165199E-2</v>
      </c>
      <c r="P19" s="19">
        <f t="shared" ref="P19:P26" si="7">AVERAGE(B19:I19,K19:L19)</f>
        <v>0.33538708118072064</v>
      </c>
      <c r="Q19" s="19">
        <f t="shared" ref="Q19:Q26" si="8">STDEV(B19:I19,K19:L19)</f>
        <v>8.4963724334075785E-2</v>
      </c>
    </row>
    <row r="20" spans="1:17" ht="14.1" customHeight="1" x14ac:dyDescent="0.35">
      <c r="A20" s="53" t="s">
        <v>53</v>
      </c>
      <c r="B20" s="19">
        <f t="shared" ref="B20:L20" si="9">100/B15*B8</f>
        <v>11.969554790949852</v>
      </c>
      <c r="C20" s="19">
        <f t="shared" si="9"/>
        <v>11.910229645093942</v>
      </c>
      <c r="D20" s="19">
        <f t="shared" si="9"/>
        <v>11.846881531184689</v>
      </c>
      <c r="E20" s="19">
        <f t="shared" si="9"/>
        <v>11.886224436831721</v>
      </c>
      <c r="F20" s="19">
        <f t="shared" si="9"/>
        <v>11.967438418437467</v>
      </c>
      <c r="G20" s="19">
        <f t="shared" si="9"/>
        <v>11.916060318464623</v>
      </c>
      <c r="H20" s="19">
        <f t="shared" si="9"/>
        <v>11.95198329853862</v>
      </c>
      <c r="I20" s="19">
        <f t="shared" si="9"/>
        <v>11.985216473072864</v>
      </c>
      <c r="J20" s="19">
        <f t="shared" si="9"/>
        <v>11.968911917098445</v>
      </c>
      <c r="K20" s="19">
        <f t="shared" si="9"/>
        <v>11.747116616830414</v>
      </c>
      <c r="L20" s="19">
        <f t="shared" si="9"/>
        <v>12.051363014419534</v>
      </c>
      <c r="M20" s="33" t="s">
        <v>53</v>
      </c>
      <c r="N20" s="19">
        <f t="shared" si="4"/>
        <v>11.927361860083833</v>
      </c>
      <c r="O20" s="19">
        <f t="shared" si="5"/>
        <v>8.0945287210057296E-2</v>
      </c>
      <c r="P20" s="19">
        <f t="shared" si="7"/>
        <v>11.923206854382373</v>
      </c>
      <c r="Q20" s="19">
        <f t="shared" si="8"/>
        <v>8.4078235559690628E-2</v>
      </c>
    </row>
    <row r="21" spans="1:17" ht="14.1" customHeight="1" x14ac:dyDescent="0.2">
      <c r="A21" s="53" t="s">
        <v>31</v>
      </c>
      <c r="B21" s="19">
        <f t="shared" ref="B21:L21" si="10">100/B15*B9</f>
        <v>2.3668022104055892</v>
      </c>
      <c r="C21" s="19">
        <f t="shared" si="10"/>
        <v>2.4634655532359071</v>
      </c>
      <c r="D21" s="19">
        <f t="shared" si="10"/>
        <v>2.309976900230998</v>
      </c>
      <c r="E21" s="19">
        <f t="shared" si="10"/>
        <v>2.7509602408387828</v>
      </c>
      <c r="F21" s="19">
        <f t="shared" si="10"/>
        <v>2.6218416323078553</v>
      </c>
      <c r="G21" s="19">
        <f t="shared" si="10"/>
        <v>2.6257513445112313</v>
      </c>
      <c r="H21" s="19">
        <f t="shared" si="10"/>
        <v>2.3590814196242165</v>
      </c>
      <c r="I21" s="19">
        <f t="shared" si="10"/>
        <v>2.4920802534318902</v>
      </c>
      <c r="J21" s="19">
        <f t="shared" si="10"/>
        <v>1.150259067357513</v>
      </c>
      <c r="K21" s="19">
        <f t="shared" si="10"/>
        <v>2.5950448526270824</v>
      </c>
      <c r="L21" s="19">
        <f t="shared" si="10"/>
        <v>2.4313230186296177</v>
      </c>
      <c r="M21" s="33" t="s">
        <v>31</v>
      </c>
      <c r="N21" s="19">
        <f t="shared" si="4"/>
        <v>2.3787805902909711</v>
      </c>
      <c r="O21" s="19">
        <f t="shared" si="5"/>
        <v>0.42926225427015346</v>
      </c>
      <c r="P21" s="19">
        <f t="shared" si="7"/>
        <v>2.5016327425843174</v>
      </c>
      <c r="Q21" s="19">
        <f t="shared" si="8"/>
        <v>0.14238803939669567</v>
      </c>
    </row>
    <row r="22" spans="1:17" ht="14.1" customHeight="1" x14ac:dyDescent="0.2">
      <c r="A22" s="53" t="s">
        <v>7</v>
      </c>
      <c r="B22" s="19">
        <f t="shared" ref="B22:L22" si="11">100/B15*B10</f>
        <v>0.14597018037743723</v>
      </c>
      <c r="C22" s="19">
        <f t="shared" si="11"/>
        <v>0.16701461377870558</v>
      </c>
      <c r="D22" s="19">
        <f t="shared" si="11"/>
        <v>2.199978000219998E-2</v>
      </c>
      <c r="E22" s="19">
        <f t="shared" si="11"/>
        <v>0</v>
      </c>
      <c r="F22" s="19">
        <f t="shared" si="11"/>
        <v>0.27487049370969452</v>
      </c>
      <c r="G22" s="19">
        <f t="shared" si="11"/>
        <v>4.2180744490140254E-2</v>
      </c>
      <c r="H22" s="19">
        <f t="shared" si="11"/>
        <v>0.16701461377870561</v>
      </c>
      <c r="I22" s="19">
        <f t="shared" si="11"/>
        <v>5.2798310454065481E-2</v>
      </c>
      <c r="J22" s="19">
        <f t="shared" si="11"/>
        <v>4.1450777202072533E-2</v>
      </c>
      <c r="K22" s="19">
        <f t="shared" si="11"/>
        <v>0</v>
      </c>
      <c r="L22" s="19">
        <f t="shared" si="11"/>
        <v>3.1575623618566466E-2</v>
      </c>
      <c r="M22" s="33" t="s">
        <v>7</v>
      </c>
      <c r="N22" s="19">
        <f t="shared" si="4"/>
        <v>8.5897739764689784E-2</v>
      </c>
      <c r="O22" s="19">
        <f t="shared" si="5"/>
        <v>8.9023738232943198E-2</v>
      </c>
      <c r="P22" s="19">
        <f t="shared" si="7"/>
        <v>9.0342436020951516E-2</v>
      </c>
      <c r="Q22" s="19">
        <f t="shared" si="8"/>
        <v>9.2543787810317107E-2</v>
      </c>
    </row>
    <row r="23" spans="1:17" ht="14.1" customHeight="1" x14ac:dyDescent="0.2">
      <c r="A23" s="53" t="s">
        <v>37</v>
      </c>
      <c r="B23" s="19">
        <f t="shared" ref="B23:L23" si="12">100/B15*B11</f>
        <v>0.21895527056615582</v>
      </c>
      <c r="C23" s="19">
        <f t="shared" si="12"/>
        <v>0.2713987473903966</v>
      </c>
      <c r="D23" s="19">
        <f t="shared" si="12"/>
        <v>0.28599714002859977</v>
      </c>
      <c r="E23" s="19">
        <f t="shared" si="12"/>
        <v>0.23876258694072458</v>
      </c>
      <c r="F23" s="19">
        <f t="shared" si="12"/>
        <v>0.3171582619727244</v>
      </c>
      <c r="G23" s="19">
        <f t="shared" si="12"/>
        <v>0.2109037224507013</v>
      </c>
      <c r="H23" s="19">
        <f t="shared" si="12"/>
        <v>0.28183716075156573</v>
      </c>
      <c r="I23" s="19">
        <f t="shared" si="12"/>
        <v>0.20063357972544882</v>
      </c>
      <c r="J23" s="19">
        <f t="shared" si="12"/>
        <v>0.25906735751295334</v>
      </c>
      <c r="K23" s="19">
        <f t="shared" si="12"/>
        <v>0.24562152926099959</v>
      </c>
      <c r="L23" s="19">
        <f t="shared" si="12"/>
        <v>0.31575623618566467</v>
      </c>
      <c r="M23" s="33" t="s">
        <v>37</v>
      </c>
      <c r="N23" s="19">
        <f t="shared" si="4"/>
        <v>0.25873559934417589</v>
      </c>
      <c r="O23" s="19">
        <f t="shared" si="5"/>
        <v>3.989863080798476E-2</v>
      </c>
      <c r="P23" s="19">
        <f t="shared" si="7"/>
        <v>0.25870242352729816</v>
      </c>
      <c r="Q23" s="19">
        <f t="shared" si="8"/>
        <v>4.2056689696022699E-2</v>
      </c>
    </row>
    <row r="24" spans="1:17" ht="14.1" customHeight="1" x14ac:dyDescent="0.2">
      <c r="A24" s="53" t="s">
        <v>9</v>
      </c>
      <c r="B24" s="19">
        <f t="shared" ref="B24:L24" si="13">100/B15*B12</f>
        <v>1.897612344906684</v>
      </c>
      <c r="C24" s="19">
        <f t="shared" si="13"/>
        <v>1.7536534446764085</v>
      </c>
      <c r="D24" s="19">
        <f t="shared" si="13"/>
        <v>1.7379826201737985</v>
      </c>
      <c r="E24" s="19">
        <f t="shared" si="13"/>
        <v>1.8997197134848955</v>
      </c>
      <c r="F24" s="19">
        <f t="shared" si="13"/>
        <v>1.8395179194418017</v>
      </c>
      <c r="G24" s="19">
        <f t="shared" si="13"/>
        <v>1.7610460824633556</v>
      </c>
      <c r="H24" s="19">
        <f t="shared" si="13"/>
        <v>1.8058455114822545</v>
      </c>
      <c r="I24" s="19">
        <f t="shared" si="13"/>
        <v>1.964097148891236</v>
      </c>
      <c r="J24" s="19">
        <f t="shared" si="13"/>
        <v>1.0569948186528497</v>
      </c>
      <c r="K24" s="19">
        <f t="shared" si="13"/>
        <v>1.7834258863733445</v>
      </c>
      <c r="L24" s="19">
        <f t="shared" si="13"/>
        <v>1.9366382486054101</v>
      </c>
      <c r="M24" s="33" t="s">
        <v>9</v>
      </c>
      <c r="N24" s="19">
        <f t="shared" si="4"/>
        <v>1.7669576126501851</v>
      </c>
      <c r="O24" s="19">
        <f t="shared" si="5"/>
        <v>0.24789092085177281</v>
      </c>
      <c r="P24" s="19">
        <f t="shared" si="7"/>
        <v>1.8379538920499185</v>
      </c>
      <c r="Q24" s="19">
        <f t="shared" si="8"/>
        <v>8.1681767760850343E-2</v>
      </c>
    </row>
    <row r="25" spans="1:17" ht="14.1" customHeight="1" x14ac:dyDescent="0.35">
      <c r="A25" s="53" t="s">
        <v>54</v>
      </c>
      <c r="B25" s="19">
        <f t="shared" ref="B25:L25" si="14">100/B15*B13</f>
        <v>3.1487853195704316</v>
      </c>
      <c r="C25" s="19">
        <f t="shared" si="14"/>
        <v>3.1419624217118987</v>
      </c>
      <c r="D25" s="19">
        <f t="shared" si="14"/>
        <v>2.9919700802991973</v>
      </c>
      <c r="E25" s="19">
        <f t="shared" si="14"/>
        <v>3.2907713069656386</v>
      </c>
      <c r="F25" s="19">
        <f t="shared" si="14"/>
        <v>3.0235754308066394</v>
      </c>
      <c r="G25" s="19">
        <f t="shared" si="14"/>
        <v>3.1635558367605192</v>
      </c>
      <c r="H25" s="19">
        <f t="shared" si="14"/>
        <v>3.1732776617954066</v>
      </c>
      <c r="I25" s="19">
        <f t="shared" si="14"/>
        <v>3.072861668426611</v>
      </c>
      <c r="J25" s="19">
        <f t="shared" si="14"/>
        <v>3.7098445595854921</v>
      </c>
      <c r="K25" s="19">
        <f t="shared" si="14"/>
        <v>3.1930798803929945</v>
      </c>
      <c r="L25" s="19">
        <f t="shared" si="14"/>
        <v>3.1786127776023578</v>
      </c>
      <c r="M25" s="33" t="s">
        <v>54</v>
      </c>
      <c r="N25" s="19">
        <f t="shared" si="4"/>
        <v>3.1898451767197442</v>
      </c>
      <c r="O25" s="19">
        <f t="shared" si="5"/>
        <v>0.19135090213779965</v>
      </c>
      <c r="P25" s="19">
        <f t="shared" si="7"/>
        <v>3.1378452384331696</v>
      </c>
      <c r="Q25" s="19">
        <f t="shared" si="8"/>
        <v>8.7376823453020822E-2</v>
      </c>
    </row>
    <row r="26" spans="1:17" ht="14.1" customHeight="1" x14ac:dyDescent="0.35">
      <c r="A26" s="53" t="s">
        <v>55</v>
      </c>
      <c r="B26" s="19">
        <f t="shared" ref="B26:L26" si="15">100/B15*B14</f>
        <v>2.8151391929934322</v>
      </c>
      <c r="C26" s="19">
        <f t="shared" si="15"/>
        <v>3.0584551148225461</v>
      </c>
      <c r="D26" s="19">
        <f t="shared" si="15"/>
        <v>2.7719722802771973</v>
      </c>
      <c r="E26" s="19">
        <f t="shared" si="15"/>
        <v>2.9066749714522988</v>
      </c>
      <c r="F26" s="19">
        <f t="shared" si="15"/>
        <v>2.8649962998202771</v>
      </c>
      <c r="G26" s="19">
        <f t="shared" si="15"/>
        <v>2.8366550669619324</v>
      </c>
      <c r="H26" s="19">
        <f t="shared" si="15"/>
        <v>2.9645093945720244</v>
      </c>
      <c r="I26" s="19">
        <f t="shared" si="15"/>
        <v>2.7877507919746574</v>
      </c>
      <c r="J26" s="19">
        <f t="shared" si="15"/>
        <v>3.409326424870466</v>
      </c>
      <c r="K26" s="19">
        <f t="shared" si="15"/>
        <v>2.8940623665100382</v>
      </c>
      <c r="L26" s="19">
        <f t="shared" si="15"/>
        <v>2.9575834122723923</v>
      </c>
      <c r="M26" s="33" t="s">
        <v>55</v>
      </c>
      <c r="N26" s="19">
        <f t="shared" si="4"/>
        <v>2.9333750287752056</v>
      </c>
      <c r="O26" s="19">
        <f t="shared" si="5"/>
        <v>0.17923613263717131</v>
      </c>
      <c r="P26" s="19">
        <f t="shared" si="7"/>
        <v>2.8857798891656796</v>
      </c>
      <c r="Q26" s="19">
        <f t="shared" si="8"/>
        <v>8.9488179131080134E-2</v>
      </c>
    </row>
    <row r="27" spans="1:17" ht="14.1" customHeight="1" x14ac:dyDescent="0.2">
      <c r="A27" s="44" t="s">
        <v>20</v>
      </c>
      <c r="B27" s="21">
        <f t="shared" ref="B27:L27" si="16">SUM(B18:B26)</f>
        <v>100.00000000000004</v>
      </c>
      <c r="C27" s="21">
        <f t="shared" si="16"/>
        <v>99.999999999999972</v>
      </c>
      <c r="D27" s="21">
        <f t="shared" si="16"/>
        <v>100.00000000000001</v>
      </c>
      <c r="E27" s="21">
        <f t="shared" si="16"/>
        <v>100</v>
      </c>
      <c r="F27" s="21">
        <f t="shared" si="16"/>
        <v>100.00000000000001</v>
      </c>
      <c r="G27" s="21">
        <f t="shared" si="16"/>
        <v>100.00000000000001</v>
      </c>
      <c r="H27" s="21">
        <f t="shared" si="16"/>
        <v>100</v>
      </c>
      <c r="I27" s="21">
        <f t="shared" si="16"/>
        <v>100.00000000000003</v>
      </c>
      <c r="J27" s="21">
        <f t="shared" si="16"/>
        <v>99.999999999999972</v>
      </c>
      <c r="K27" s="21">
        <f t="shared" si="16"/>
        <v>100</v>
      </c>
      <c r="L27" s="21">
        <f t="shared" si="16"/>
        <v>99.999999999999986</v>
      </c>
      <c r="M27" s="35"/>
      <c r="N27" s="21">
        <f>SUM(N18:N26)</f>
        <v>100.00000000000001</v>
      </c>
      <c r="O27" s="17"/>
      <c r="P27" s="21">
        <f>SUM(P18:P26)</f>
        <v>100.00000000000001</v>
      </c>
      <c r="Q27" s="17"/>
    </row>
    <row r="28" spans="1:17" ht="14.1" customHeight="1" x14ac:dyDescent="0.2">
      <c r="A28" s="54"/>
      <c r="B28" s="33" t="s">
        <v>42</v>
      </c>
      <c r="C28" s="33" t="s">
        <v>42</v>
      </c>
      <c r="D28" s="33" t="s">
        <v>42</v>
      </c>
      <c r="E28" s="33" t="s">
        <v>42</v>
      </c>
      <c r="F28" s="33" t="s">
        <v>42</v>
      </c>
      <c r="G28" s="33" t="s">
        <v>42</v>
      </c>
      <c r="H28" s="33" t="s">
        <v>42</v>
      </c>
      <c r="I28" s="33" t="s">
        <v>42</v>
      </c>
      <c r="J28" s="33"/>
      <c r="K28" s="33" t="s">
        <v>42</v>
      </c>
      <c r="L28" s="33" t="s">
        <v>42</v>
      </c>
      <c r="M28" s="33"/>
      <c r="N28" s="15"/>
      <c r="O28" s="15"/>
      <c r="P28" s="15" t="s">
        <v>43</v>
      </c>
      <c r="Q28" s="15"/>
    </row>
  </sheetData>
  <phoneticPr fontId="2"/>
  <pageMargins left="0.70000000000000007" right="0.70000000000000007" top="0.75000000000000011" bottom="0.75000000000000011" header="0.30000000000000004" footer="0.30000000000000004"/>
  <pageSetup paperSize="9" scale="70" orientation="landscape" horizontalDpi="4294967292" verticalDpi="429496729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87E42-D4E6-AB4E-B653-ED8D60CBEB1A}">
  <dimension ref="A1:S30"/>
  <sheetViews>
    <sheetView workbookViewId="0">
      <selection activeCell="F40" sqref="F40"/>
    </sheetView>
  </sheetViews>
  <sheetFormatPr defaultColWidth="10.875" defaultRowHeight="14.25" x14ac:dyDescent="0.2"/>
  <cols>
    <col min="1" max="1" width="10.875" style="23"/>
    <col min="2" max="14" width="10.625" style="23" customWidth="1"/>
    <col min="15" max="16384" width="10.875" style="23"/>
  </cols>
  <sheetData>
    <row r="1" spans="1:19" s="64" customFormat="1" ht="15" x14ac:dyDescent="0.2">
      <c r="A1" s="62" t="s">
        <v>125</v>
      </c>
      <c r="B1" s="61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</row>
    <row r="2" spans="1:19" s="64" customFormat="1" x14ac:dyDescent="0.2">
      <c r="A2" s="63" t="s">
        <v>91</v>
      </c>
      <c r="B2" s="61"/>
      <c r="C2" s="63"/>
      <c r="D2" s="63"/>
      <c r="E2" s="63"/>
      <c r="F2" s="63"/>
      <c r="G2" s="63"/>
      <c r="H2" s="63"/>
      <c r="I2" s="63" t="s">
        <v>0</v>
      </c>
      <c r="J2" s="63"/>
      <c r="K2" s="63"/>
      <c r="L2" s="63"/>
      <c r="M2" s="63" t="s">
        <v>0</v>
      </c>
      <c r="N2" s="63"/>
      <c r="O2" s="63"/>
      <c r="P2" s="63"/>
      <c r="Q2" s="63"/>
      <c r="R2" s="63"/>
      <c r="S2" s="63"/>
    </row>
    <row r="3" spans="1:19" s="64" customFormat="1" x14ac:dyDescent="0.2">
      <c r="A3" s="63" t="s">
        <v>47</v>
      </c>
      <c r="B3" s="61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</row>
    <row r="4" spans="1:19" s="64" customFormat="1" x14ac:dyDescent="0.2">
      <c r="A4" s="63" t="s">
        <v>44</v>
      </c>
      <c r="B4" s="61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</row>
    <row r="5" spans="1:19" s="64" customFormat="1" x14ac:dyDescent="0.2">
      <c r="A5" s="44" t="s">
        <v>1</v>
      </c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N5" s="44">
        <v>13</v>
      </c>
      <c r="O5" s="44">
        <v>14</v>
      </c>
      <c r="P5" s="44">
        <v>15</v>
      </c>
      <c r="Q5" s="44"/>
      <c r="R5" s="65" t="s">
        <v>56</v>
      </c>
      <c r="S5" s="65" t="s">
        <v>36</v>
      </c>
    </row>
    <row r="6" spans="1:19" s="64" customFormat="1" ht="18.75" x14ac:dyDescent="0.35">
      <c r="A6" s="63" t="s">
        <v>48</v>
      </c>
      <c r="B6" s="66">
        <v>72.56</v>
      </c>
      <c r="C6" s="66">
        <v>72.88</v>
      </c>
      <c r="D6" s="66">
        <v>72.44</v>
      </c>
      <c r="E6" s="66">
        <v>72.19</v>
      </c>
      <c r="F6" s="66">
        <v>72.56</v>
      </c>
      <c r="G6" s="66">
        <v>73.040000000000006</v>
      </c>
      <c r="H6" s="66">
        <v>74.11</v>
      </c>
      <c r="I6" s="66">
        <v>74.08</v>
      </c>
      <c r="J6" s="66">
        <v>73.38</v>
      </c>
      <c r="K6" s="66">
        <v>73.05</v>
      </c>
      <c r="L6" s="66">
        <v>73.78</v>
      </c>
      <c r="M6" s="66">
        <v>72.44</v>
      </c>
      <c r="N6" s="66">
        <v>73.489999999999995</v>
      </c>
      <c r="O6" s="66">
        <v>72.8</v>
      </c>
      <c r="P6" s="66">
        <v>72.8</v>
      </c>
      <c r="Q6" s="63" t="s">
        <v>48</v>
      </c>
      <c r="R6" s="67">
        <f t="shared" ref="R6:R14" si="0">AVERAGE(B6:P6)</f>
        <v>73.039999999999992</v>
      </c>
      <c r="S6" s="67">
        <f t="shared" ref="S6:S14" si="1">STDEV(B6:P6)</f>
        <v>0.6057109164326776</v>
      </c>
    </row>
    <row r="7" spans="1:19" s="64" customFormat="1" ht="18.75" x14ac:dyDescent="0.35">
      <c r="A7" s="63" t="s">
        <v>49</v>
      </c>
      <c r="B7" s="66">
        <v>0.16</v>
      </c>
      <c r="C7" s="66">
        <v>0.11</v>
      </c>
      <c r="D7" s="66">
        <v>0.16</v>
      </c>
      <c r="E7" s="66">
        <v>0.16</v>
      </c>
      <c r="F7" s="66">
        <v>0.13</v>
      </c>
      <c r="G7" s="66">
        <v>0.12</v>
      </c>
      <c r="H7" s="66">
        <v>0.04</v>
      </c>
      <c r="I7" s="66">
        <v>0.14000000000000001</v>
      </c>
      <c r="J7" s="66">
        <v>0.28000000000000003</v>
      </c>
      <c r="K7" s="66">
        <v>0.09</v>
      </c>
      <c r="L7" s="66">
        <v>0.18</v>
      </c>
      <c r="M7" s="66">
        <v>7.0000000000000007E-2</v>
      </c>
      <c r="N7" s="66">
        <v>0.08</v>
      </c>
      <c r="O7" s="66">
        <v>0.12</v>
      </c>
      <c r="P7" s="66">
        <v>0.06</v>
      </c>
      <c r="Q7" s="63" t="s">
        <v>49</v>
      </c>
      <c r="R7" s="67">
        <f t="shared" si="0"/>
        <v>0.12666666666666668</v>
      </c>
      <c r="S7" s="67">
        <f t="shared" si="1"/>
        <v>5.9120538692049238E-2</v>
      </c>
    </row>
    <row r="8" spans="1:19" s="64" customFormat="1" ht="18.75" x14ac:dyDescent="0.35">
      <c r="A8" s="63" t="s">
        <v>53</v>
      </c>
      <c r="B8" s="66">
        <v>11.49</v>
      </c>
      <c r="C8" s="66">
        <v>11.69</v>
      </c>
      <c r="D8" s="66">
        <v>11.66</v>
      </c>
      <c r="E8" s="66">
        <v>11.42</v>
      </c>
      <c r="F8" s="66">
        <v>11.52</v>
      </c>
      <c r="G8" s="66">
        <v>11.34</v>
      </c>
      <c r="H8" s="66">
        <v>11.84</v>
      </c>
      <c r="I8" s="66">
        <v>11.62</v>
      </c>
      <c r="J8" s="66">
        <v>11.63</v>
      </c>
      <c r="K8" s="66">
        <v>11.69</v>
      </c>
      <c r="L8" s="66">
        <v>11.73</v>
      </c>
      <c r="M8" s="66">
        <v>11.29</v>
      </c>
      <c r="N8" s="66">
        <v>11.61</v>
      </c>
      <c r="O8" s="66">
        <v>11.49</v>
      </c>
      <c r="P8" s="66">
        <v>11.64</v>
      </c>
      <c r="Q8" s="63" t="s">
        <v>53</v>
      </c>
      <c r="R8" s="67">
        <f t="shared" si="0"/>
        <v>11.577333333333335</v>
      </c>
      <c r="S8" s="67">
        <f t="shared" si="1"/>
        <v>0.15030762107218976</v>
      </c>
    </row>
    <row r="9" spans="1:19" s="64" customFormat="1" x14ac:dyDescent="0.2">
      <c r="A9" s="63" t="s">
        <v>5</v>
      </c>
      <c r="B9" s="66">
        <v>0.88</v>
      </c>
      <c r="C9" s="66">
        <v>1.1100000000000001</v>
      </c>
      <c r="D9" s="66">
        <v>1.1499999999999999</v>
      </c>
      <c r="E9" s="66">
        <v>1.0900000000000001</v>
      </c>
      <c r="F9" s="66">
        <v>1.1499999999999999</v>
      </c>
      <c r="G9" s="66">
        <v>0.96</v>
      </c>
      <c r="H9" s="66">
        <v>1.17</v>
      </c>
      <c r="I9" s="66">
        <v>1.1299999999999999</v>
      </c>
      <c r="J9" s="66">
        <v>1.1200000000000001</v>
      </c>
      <c r="K9" s="66">
        <v>1.1499999999999999</v>
      </c>
      <c r="L9" s="66">
        <v>1.1200000000000001</v>
      </c>
      <c r="M9" s="66">
        <v>1.06</v>
      </c>
      <c r="N9" s="66">
        <v>1.1100000000000001</v>
      </c>
      <c r="O9" s="66">
        <v>1.19</v>
      </c>
      <c r="P9" s="66">
        <v>1.2</v>
      </c>
      <c r="Q9" s="63" t="s">
        <v>5</v>
      </c>
      <c r="R9" s="67">
        <f t="shared" si="0"/>
        <v>1.1060000000000001</v>
      </c>
      <c r="S9" s="67">
        <f t="shared" si="1"/>
        <v>8.5172094692368056E-2</v>
      </c>
    </row>
    <row r="10" spans="1:19" s="64" customFormat="1" x14ac:dyDescent="0.2">
      <c r="A10" s="63" t="s">
        <v>7</v>
      </c>
      <c r="B10" s="66">
        <v>0.05</v>
      </c>
      <c r="C10" s="66">
        <v>0.02</v>
      </c>
      <c r="D10" s="66">
        <v>0.03</v>
      </c>
      <c r="E10" s="66">
        <v>0.03</v>
      </c>
      <c r="F10" s="66">
        <v>0.01</v>
      </c>
      <c r="G10" s="66">
        <v>0.01</v>
      </c>
      <c r="H10" s="66">
        <v>0</v>
      </c>
      <c r="I10" s="66">
        <v>0</v>
      </c>
      <c r="J10" s="66">
        <v>0</v>
      </c>
      <c r="K10" s="66">
        <v>0.12</v>
      </c>
      <c r="L10" s="66">
        <v>0.04</v>
      </c>
      <c r="M10" s="66">
        <v>0.04</v>
      </c>
      <c r="N10" s="66">
        <v>0</v>
      </c>
      <c r="O10" s="66">
        <v>0</v>
      </c>
      <c r="P10" s="66">
        <v>0</v>
      </c>
      <c r="Q10" s="63" t="s">
        <v>7</v>
      </c>
      <c r="R10" s="67">
        <f t="shared" si="0"/>
        <v>2.3333333333333331E-2</v>
      </c>
      <c r="S10" s="67">
        <f t="shared" si="1"/>
        <v>3.1997023671109223E-2</v>
      </c>
    </row>
    <row r="11" spans="1:19" s="64" customFormat="1" x14ac:dyDescent="0.2">
      <c r="A11" s="63" t="s">
        <v>8</v>
      </c>
      <c r="B11" s="66">
        <v>0.22</v>
      </c>
      <c r="C11" s="66">
        <v>0.09</v>
      </c>
      <c r="D11" s="66">
        <v>0.1</v>
      </c>
      <c r="E11" s="66">
        <v>0.11</v>
      </c>
      <c r="F11" s="66">
        <v>0.11</v>
      </c>
      <c r="G11" s="66">
        <v>0.14000000000000001</v>
      </c>
      <c r="H11" s="66">
        <v>0.02</v>
      </c>
      <c r="I11" s="66">
        <v>0.11</v>
      </c>
      <c r="J11" s="66">
        <v>0.14000000000000001</v>
      </c>
      <c r="K11" s="66">
        <v>0.13</v>
      </c>
      <c r="L11" s="66">
        <v>0.08</v>
      </c>
      <c r="M11" s="66">
        <v>0.12</v>
      </c>
      <c r="N11" s="66">
        <v>0.11</v>
      </c>
      <c r="O11" s="66">
        <v>0.12</v>
      </c>
      <c r="P11" s="66">
        <v>0.16</v>
      </c>
      <c r="Q11" s="63" t="s">
        <v>8</v>
      </c>
      <c r="R11" s="67">
        <f t="shared" si="0"/>
        <v>0.11733333333333333</v>
      </c>
      <c r="S11" s="67">
        <f t="shared" si="1"/>
        <v>4.2839678981501414E-2</v>
      </c>
    </row>
    <row r="12" spans="1:19" s="64" customFormat="1" x14ac:dyDescent="0.2">
      <c r="A12" s="63" t="s">
        <v>9</v>
      </c>
      <c r="B12" s="66">
        <v>1.17</v>
      </c>
      <c r="C12" s="66">
        <v>1.1000000000000001</v>
      </c>
      <c r="D12" s="66">
        <v>1.1499999999999999</v>
      </c>
      <c r="E12" s="66">
        <v>1</v>
      </c>
      <c r="F12" s="66">
        <v>0.97</v>
      </c>
      <c r="G12" s="66">
        <v>1.1200000000000001</v>
      </c>
      <c r="H12" s="66">
        <v>1.1100000000000001</v>
      </c>
      <c r="I12" s="66">
        <v>1.05</v>
      </c>
      <c r="J12" s="66">
        <v>1.1000000000000001</v>
      </c>
      <c r="K12" s="66">
        <v>1.05</v>
      </c>
      <c r="L12" s="66">
        <v>1.1599999999999999</v>
      </c>
      <c r="M12" s="66">
        <v>1.1599999999999999</v>
      </c>
      <c r="N12" s="66">
        <v>1.1200000000000001</v>
      </c>
      <c r="O12" s="66">
        <v>1.04</v>
      </c>
      <c r="P12" s="66">
        <v>1.1499999999999999</v>
      </c>
      <c r="Q12" s="63" t="s">
        <v>9</v>
      </c>
      <c r="R12" s="67">
        <f t="shared" si="0"/>
        <v>1.0966666666666667</v>
      </c>
      <c r="S12" s="67">
        <f t="shared" si="1"/>
        <v>6.172133998483674E-2</v>
      </c>
    </row>
    <row r="13" spans="1:19" s="64" customFormat="1" ht="18.75" x14ac:dyDescent="0.35">
      <c r="A13" s="63" t="s">
        <v>54</v>
      </c>
      <c r="B13" s="66">
        <v>3.1</v>
      </c>
      <c r="C13" s="66">
        <v>3.31</v>
      </c>
      <c r="D13" s="66">
        <v>3.38</v>
      </c>
      <c r="E13" s="66">
        <v>3.3</v>
      </c>
      <c r="F13" s="66">
        <v>3.34</v>
      </c>
      <c r="G13" s="66">
        <v>3.15</v>
      </c>
      <c r="H13" s="66">
        <v>3.4</v>
      </c>
      <c r="I13" s="66">
        <v>3.34</v>
      </c>
      <c r="J13" s="66">
        <v>3.37</v>
      </c>
      <c r="K13" s="66">
        <v>3.3</v>
      </c>
      <c r="L13" s="66">
        <v>3.43</v>
      </c>
      <c r="M13" s="66">
        <v>3.25</v>
      </c>
      <c r="N13" s="66">
        <v>3.3</v>
      </c>
      <c r="O13" s="66">
        <v>3.33</v>
      </c>
      <c r="P13" s="66">
        <v>3.31</v>
      </c>
      <c r="Q13" s="63" t="s">
        <v>54</v>
      </c>
      <c r="R13" s="67">
        <f t="shared" si="0"/>
        <v>3.3073333333333328</v>
      </c>
      <c r="S13" s="67">
        <f t="shared" si="1"/>
        <v>8.7298066307063077E-2</v>
      </c>
    </row>
    <row r="14" spans="1:19" s="64" customFormat="1" ht="18.75" x14ac:dyDescent="0.35">
      <c r="A14" s="63" t="s">
        <v>55</v>
      </c>
      <c r="B14" s="66">
        <v>3.44</v>
      </c>
      <c r="C14" s="66">
        <v>3.31</v>
      </c>
      <c r="D14" s="66">
        <v>3.21</v>
      </c>
      <c r="E14" s="66">
        <v>3.25</v>
      </c>
      <c r="F14" s="66">
        <v>3.15</v>
      </c>
      <c r="G14" s="66">
        <v>3.2</v>
      </c>
      <c r="H14" s="66">
        <v>3.38</v>
      </c>
      <c r="I14" s="66">
        <v>3.12</v>
      </c>
      <c r="J14" s="66">
        <v>3.26</v>
      </c>
      <c r="K14" s="66">
        <v>3.24</v>
      </c>
      <c r="L14" s="66">
        <v>3.28</v>
      </c>
      <c r="M14" s="66">
        <v>3.2</v>
      </c>
      <c r="N14" s="66">
        <v>3.27</v>
      </c>
      <c r="O14" s="66">
        <v>3.34</v>
      </c>
      <c r="P14" s="66">
        <v>3.16</v>
      </c>
      <c r="Q14" s="63" t="s">
        <v>55</v>
      </c>
      <c r="R14" s="67">
        <f t="shared" si="0"/>
        <v>3.254</v>
      </c>
      <c r="S14" s="67">
        <f t="shared" si="1"/>
        <v>8.7651908951586061E-2</v>
      </c>
    </row>
    <row r="15" spans="1:19" s="64" customFormat="1" x14ac:dyDescent="0.2">
      <c r="A15" s="44" t="s">
        <v>13</v>
      </c>
      <c r="B15" s="48">
        <f t="shared" ref="B15:P15" si="2">SUM(B6:B14)</f>
        <v>93.069999999999979</v>
      </c>
      <c r="C15" s="48">
        <f t="shared" si="2"/>
        <v>93.61999999999999</v>
      </c>
      <c r="D15" s="48">
        <f t="shared" si="2"/>
        <v>93.279999999999987</v>
      </c>
      <c r="E15" s="48">
        <f t="shared" si="2"/>
        <v>92.55</v>
      </c>
      <c r="F15" s="48">
        <f t="shared" si="2"/>
        <v>92.940000000000012</v>
      </c>
      <c r="G15" s="48">
        <f t="shared" si="2"/>
        <v>93.080000000000027</v>
      </c>
      <c r="H15" s="48">
        <f t="shared" si="2"/>
        <v>95.070000000000007</v>
      </c>
      <c r="I15" s="48">
        <f t="shared" si="2"/>
        <v>94.59</v>
      </c>
      <c r="J15" s="48">
        <f t="shared" si="2"/>
        <v>94.28</v>
      </c>
      <c r="K15" s="48">
        <f t="shared" si="2"/>
        <v>93.82</v>
      </c>
      <c r="L15" s="48">
        <f t="shared" si="2"/>
        <v>94.800000000000026</v>
      </c>
      <c r="M15" s="48">
        <f t="shared" si="2"/>
        <v>92.63</v>
      </c>
      <c r="N15" s="48">
        <f t="shared" si="2"/>
        <v>94.089999999999989</v>
      </c>
      <c r="O15" s="48">
        <f t="shared" si="2"/>
        <v>93.43</v>
      </c>
      <c r="P15" s="48">
        <f t="shared" si="2"/>
        <v>93.48</v>
      </c>
      <c r="Q15" s="48"/>
      <c r="R15" s="49">
        <f>AVERAGE(B15:P15)</f>
        <v>93.648666666666671</v>
      </c>
      <c r="S15" s="49" t="s">
        <v>14</v>
      </c>
    </row>
    <row r="16" spans="1:19" s="64" customFormat="1" x14ac:dyDescent="0.2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</row>
    <row r="17" spans="1:19" s="64" customFormat="1" x14ac:dyDescent="0.2">
      <c r="A17" s="44" t="s">
        <v>1</v>
      </c>
      <c r="B17" s="44" t="s">
        <v>14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65" t="s">
        <v>56</v>
      </c>
      <c r="S17" s="65" t="s">
        <v>36</v>
      </c>
    </row>
    <row r="18" spans="1:19" s="64" customFormat="1" ht="18.75" x14ac:dyDescent="0.35">
      <c r="A18" s="63" t="s">
        <v>48</v>
      </c>
      <c r="B18" s="66">
        <f t="shared" ref="B18:P18" si="3">100/B15*B6</f>
        <v>77.962823681100275</v>
      </c>
      <c r="C18" s="66">
        <f t="shared" si="3"/>
        <v>77.846613971373642</v>
      </c>
      <c r="D18" s="66">
        <f t="shared" si="3"/>
        <v>77.658662092624368</v>
      </c>
      <c r="E18" s="66">
        <f t="shared" si="3"/>
        <v>78.001080497028624</v>
      </c>
      <c r="F18" s="66">
        <f t="shared" si="3"/>
        <v>78.071874327523119</v>
      </c>
      <c r="G18" s="66">
        <f t="shared" si="3"/>
        <v>78.470133218736564</v>
      </c>
      <c r="H18" s="66">
        <f t="shared" si="3"/>
        <v>77.953087198906076</v>
      </c>
      <c r="I18" s="66">
        <f t="shared" si="3"/>
        <v>78.316946823131417</v>
      </c>
      <c r="J18" s="66">
        <f t="shared" si="3"/>
        <v>77.831989817564704</v>
      </c>
      <c r="K18" s="66">
        <f t="shared" si="3"/>
        <v>77.861863142187161</v>
      </c>
      <c r="L18" s="66">
        <f t="shared" si="3"/>
        <v>77.827004219409261</v>
      </c>
      <c r="M18" s="66">
        <f t="shared" si="3"/>
        <v>78.203605743279709</v>
      </c>
      <c r="N18" s="66">
        <f t="shared" si="3"/>
        <v>78.106068657668189</v>
      </c>
      <c r="O18" s="66">
        <f t="shared" si="3"/>
        <v>77.919297870063147</v>
      </c>
      <c r="P18" s="66">
        <f t="shared" si="3"/>
        <v>77.877620881471955</v>
      </c>
      <c r="Q18" s="63" t="s">
        <v>48</v>
      </c>
      <c r="R18" s="66">
        <f t="shared" ref="R18:R26" si="4">AVERAGE(B18:P18)</f>
        <v>77.993911476137882</v>
      </c>
      <c r="S18" s="66">
        <f t="shared" ref="S18:S26" si="5">STDEV(B18:P18)</f>
        <v>0.21063600819533165</v>
      </c>
    </row>
    <row r="19" spans="1:19" s="64" customFormat="1" ht="18.75" x14ac:dyDescent="0.35">
      <c r="A19" s="63" t="s">
        <v>49</v>
      </c>
      <c r="B19" s="66">
        <f t="shared" ref="B19:P19" si="6">100/B15*B7</f>
        <v>0.1719136134092619</v>
      </c>
      <c r="C19" s="66">
        <f t="shared" si="6"/>
        <v>0.1174962614825892</v>
      </c>
      <c r="D19" s="66">
        <f t="shared" si="6"/>
        <v>0.17152658662092626</v>
      </c>
      <c r="E19" s="66">
        <f t="shared" si="6"/>
        <v>0.1728795245813074</v>
      </c>
      <c r="F19" s="66">
        <f t="shared" si="6"/>
        <v>0.13987518829352269</v>
      </c>
      <c r="G19" s="66">
        <f t="shared" si="6"/>
        <v>0.12892135797163728</v>
      </c>
      <c r="H19" s="66">
        <f t="shared" si="6"/>
        <v>4.2074261070789945E-2</v>
      </c>
      <c r="I19" s="66">
        <f t="shared" si="6"/>
        <v>0.14800718892060474</v>
      </c>
      <c r="J19" s="66">
        <f t="shared" si="6"/>
        <v>0.29698769622401361</v>
      </c>
      <c r="K19" s="66">
        <f t="shared" si="6"/>
        <v>9.5928373481134088E-2</v>
      </c>
      <c r="L19" s="66">
        <f t="shared" si="6"/>
        <v>0.18987341772151894</v>
      </c>
      <c r="M19" s="66">
        <f t="shared" si="6"/>
        <v>7.5569469934146608E-2</v>
      </c>
      <c r="N19" s="66">
        <f t="shared" si="6"/>
        <v>8.502497608672549E-2</v>
      </c>
      <c r="O19" s="66">
        <f t="shared" si="6"/>
        <v>0.12843840308252166</v>
      </c>
      <c r="P19" s="66">
        <f t="shared" si="6"/>
        <v>6.4184852374839521E-2</v>
      </c>
      <c r="Q19" s="63" t="s">
        <v>49</v>
      </c>
      <c r="R19" s="66">
        <f t="shared" si="4"/>
        <v>0.1352467447503693</v>
      </c>
      <c r="S19" s="66">
        <f t="shared" si="5"/>
        <v>6.2773548774051821E-2</v>
      </c>
    </row>
    <row r="20" spans="1:19" s="64" customFormat="1" ht="18.75" x14ac:dyDescent="0.35">
      <c r="A20" s="63" t="s">
        <v>53</v>
      </c>
      <c r="B20" s="66">
        <f t="shared" ref="B20:P20" si="7">100/B15*B8</f>
        <v>12.34554636295262</v>
      </c>
      <c r="C20" s="66">
        <f t="shared" si="7"/>
        <v>12.486648152104252</v>
      </c>
      <c r="D20" s="66">
        <f t="shared" si="7"/>
        <v>12.500000000000002</v>
      </c>
      <c r="E20" s="66">
        <f t="shared" si="7"/>
        <v>12.339276066990815</v>
      </c>
      <c r="F20" s="66">
        <f t="shared" si="7"/>
        <v>12.395093608779856</v>
      </c>
      <c r="G20" s="66">
        <f t="shared" si="7"/>
        <v>12.183068328319722</v>
      </c>
      <c r="H20" s="66">
        <f t="shared" si="7"/>
        <v>12.453981276953824</v>
      </c>
      <c r="I20" s="66">
        <f t="shared" si="7"/>
        <v>12.284596680410191</v>
      </c>
      <c r="J20" s="66">
        <f t="shared" si="7"/>
        <v>12.335596096733136</v>
      </c>
      <c r="K20" s="66">
        <f t="shared" si="7"/>
        <v>12.460029844382861</v>
      </c>
      <c r="L20" s="66">
        <f t="shared" si="7"/>
        <v>12.373417721518985</v>
      </c>
      <c r="M20" s="66">
        <f t="shared" si="7"/>
        <v>12.188275936521645</v>
      </c>
      <c r="N20" s="66">
        <f t="shared" si="7"/>
        <v>12.339249654586036</v>
      </c>
      <c r="O20" s="66">
        <f t="shared" si="7"/>
        <v>12.297977095151451</v>
      </c>
      <c r="P20" s="66">
        <f t="shared" si="7"/>
        <v>12.451861360718869</v>
      </c>
      <c r="Q20" s="63" t="s">
        <v>53</v>
      </c>
      <c r="R20" s="66">
        <f t="shared" si="4"/>
        <v>12.362307879074953</v>
      </c>
      <c r="S20" s="66">
        <f t="shared" si="5"/>
        <v>9.8647787736796028E-2</v>
      </c>
    </row>
    <row r="21" spans="1:19" s="64" customFormat="1" x14ac:dyDescent="0.2">
      <c r="A21" s="63" t="s">
        <v>5</v>
      </c>
      <c r="B21" s="66">
        <f t="shared" ref="B21:P21" si="8">100/B15*B9</f>
        <v>0.94552487375094041</v>
      </c>
      <c r="C21" s="66">
        <f t="shared" si="8"/>
        <v>1.1856440931424912</v>
      </c>
      <c r="D21" s="66">
        <f t="shared" si="8"/>
        <v>1.2328473413379075</v>
      </c>
      <c r="E21" s="66">
        <f t="shared" si="8"/>
        <v>1.1777417612101566</v>
      </c>
      <c r="F21" s="66">
        <f t="shared" si="8"/>
        <v>1.2373574349042391</v>
      </c>
      <c r="G21" s="66">
        <f t="shared" si="8"/>
        <v>1.0313708637730983</v>
      </c>
      <c r="H21" s="66">
        <f t="shared" si="8"/>
        <v>1.2306721363206059</v>
      </c>
      <c r="I21" s="66">
        <f t="shared" si="8"/>
        <v>1.1946294534305952</v>
      </c>
      <c r="J21" s="66">
        <f t="shared" si="8"/>
        <v>1.1879507848960544</v>
      </c>
      <c r="K21" s="66">
        <f t="shared" si="8"/>
        <v>1.2257514389256021</v>
      </c>
      <c r="L21" s="66">
        <f t="shared" si="8"/>
        <v>1.1814345991561179</v>
      </c>
      <c r="M21" s="66">
        <f t="shared" si="8"/>
        <v>1.1443376875742202</v>
      </c>
      <c r="N21" s="66">
        <f t="shared" si="8"/>
        <v>1.1797215432033163</v>
      </c>
      <c r="O21" s="66">
        <f t="shared" si="8"/>
        <v>1.2736808305683398</v>
      </c>
      <c r="P21" s="66">
        <f t="shared" si="8"/>
        <v>1.2836970474967906</v>
      </c>
      <c r="Q21" s="63" t="s">
        <v>5</v>
      </c>
      <c r="R21" s="66">
        <f t="shared" si="4"/>
        <v>1.1808241259793648</v>
      </c>
      <c r="S21" s="66">
        <f t="shared" si="5"/>
        <v>8.8204266471532733E-2</v>
      </c>
    </row>
    <row r="22" spans="1:19" s="64" customFormat="1" x14ac:dyDescent="0.2">
      <c r="A22" s="63" t="s">
        <v>7</v>
      </c>
      <c r="B22" s="66">
        <f t="shared" ref="B22:P22" si="9">100/B15*B10</f>
        <v>5.3723004190394344E-2</v>
      </c>
      <c r="C22" s="66">
        <f t="shared" si="9"/>
        <v>2.1362956633198035E-2</v>
      </c>
      <c r="D22" s="66">
        <f t="shared" si="9"/>
        <v>3.2161234991423676E-2</v>
      </c>
      <c r="E22" s="66">
        <f t="shared" si="9"/>
        <v>3.2414910858995137E-2</v>
      </c>
      <c r="F22" s="66">
        <f t="shared" si="9"/>
        <v>1.0759629868732514E-2</v>
      </c>
      <c r="G22" s="66">
        <f t="shared" si="9"/>
        <v>1.0743446497636439E-2</v>
      </c>
      <c r="H22" s="66">
        <f t="shared" si="9"/>
        <v>0</v>
      </c>
      <c r="I22" s="66">
        <f t="shared" si="9"/>
        <v>0</v>
      </c>
      <c r="J22" s="66">
        <f t="shared" si="9"/>
        <v>0</v>
      </c>
      <c r="K22" s="66">
        <f t="shared" si="9"/>
        <v>0.12790449797484543</v>
      </c>
      <c r="L22" s="66">
        <f t="shared" si="9"/>
        <v>4.2194092827004211E-2</v>
      </c>
      <c r="M22" s="66">
        <f t="shared" si="9"/>
        <v>4.3182554248083774E-2</v>
      </c>
      <c r="N22" s="66">
        <f t="shared" si="9"/>
        <v>0</v>
      </c>
      <c r="O22" s="66">
        <f t="shared" si="9"/>
        <v>0</v>
      </c>
      <c r="P22" s="66">
        <f t="shared" si="9"/>
        <v>0</v>
      </c>
      <c r="Q22" s="63" t="s">
        <v>7</v>
      </c>
      <c r="R22" s="66">
        <f t="shared" si="4"/>
        <v>2.4963088539354236E-2</v>
      </c>
      <c r="S22" s="66">
        <f t="shared" si="5"/>
        <v>3.4138476487899465E-2</v>
      </c>
    </row>
    <row r="23" spans="1:19" s="64" customFormat="1" x14ac:dyDescent="0.2">
      <c r="A23" s="63" t="s">
        <v>8</v>
      </c>
      <c r="B23" s="66">
        <f t="shared" ref="B23:P23" si="10">100/B15*B11</f>
        <v>0.2363812184377351</v>
      </c>
      <c r="C23" s="66">
        <f t="shared" si="10"/>
        <v>9.6133304849391157E-2</v>
      </c>
      <c r="D23" s="66">
        <f t="shared" si="10"/>
        <v>0.10720411663807893</v>
      </c>
      <c r="E23" s="66">
        <f t="shared" si="10"/>
        <v>0.11885467314964883</v>
      </c>
      <c r="F23" s="66">
        <f t="shared" si="10"/>
        <v>0.11835592855605766</v>
      </c>
      <c r="G23" s="66">
        <f t="shared" si="10"/>
        <v>0.15040825096691016</v>
      </c>
      <c r="H23" s="66">
        <f t="shared" si="10"/>
        <v>2.1037130535394973E-2</v>
      </c>
      <c r="I23" s="66">
        <f t="shared" si="10"/>
        <v>0.11629136272333228</v>
      </c>
      <c r="J23" s="66">
        <f t="shared" si="10"/>
        <v>0.1484938481120068</v>
      </c>
      <c r="K23" s="66">
        <f t="shared" si="10"/>
        <v>0.13856320613941592</v>
      </c>
      <c r="L23" s="66">
        <f t="shared" si="10"/>
        <v>8.4388185654008421E-2</v>
      </c>
      <c r="M23" s="66">
        <f t="shared" si="10"/>
        <v>0.12954766274425134</v>
      </c>
      <c r="N23" s="66">
        <f t="shared" si="10"/>
        <v>0.11690934211924754</v>
      </c>
      <c r="O23" s="66">
        <f t="shared" si="10"/>
        <v>0.12843840308252166</v>
      </c>
      <c r="P23" s="66">
        <f t="shared" si="10"/>
        <v>0.17115960633290542</v>
      </c>
      <c r="Q23" s="63" t="s">
        <v>8</v>
      </c>
      <c r="R23" s="66">
        <f t="shared" si="4"/>
        <v>0.12547774933606043</v>
      </c>
      <c r="S23" s="66">
        <f t="shared" si="5"/>
        <v>4.6119294863034767E-2</v>
      </c>
    </row>
    <row r="24" spans="1:19" s="64" customFormat="1" x14ac:dyDescent="0.2">
      <c r="A24" s="63" t="s">
        <v>9</v>
      </c>
      <c r="B24" s="66">
        <f t="shared" ref="B24:P24" si="11">100/B15*B12</f>
        <v>1.2571182980552276</v>
      </c>
      <c r="C24" s="66">
        <f t="shared" si="11"/>
        <v>1.174962614825892</v>
      </c>
      <c r="D24" s="66">
        <f t="shared" si="11"/>
        <v>1.2328473413379075</v>
      </c>
      <c r="E24" s="66">
        <f t="shared" si="11"/>
        <v>1.0804970286331712</v>
      </c>
      <c r="F24" s="66">
        <f t="shared" si="11"/>
        <v>1.0436840972670538</v>
      </c>
      <c r="G24" s="66">
        <f t="shared" si="11"/>
        <v>1.2032660077352813</v>
      </c>
      <c r="H24" s="66">
        <f t="shared" si="11"/>
        <v>1.1675607447144212</v>
      </c>
      <c r="I24" s="66">
        <f t="shared" si="11"/>
        <v>1.1100539169045356</v>
      </c>
      <c r="J24" s="66">
        <f t="shared" si="11"/>
        <v>1.1667373780229107</v>
      </c>
      <c r="K24" s="66">
        <f t="shared" si="11"/>
        <v>1.1191643572798977</v>
      </c>
      <c r="L24" s="66">
        <f t="shared" si="11"/>
        <v>1.2236286919831221</v>
      </c>
      <c r="M24" s="66">
        <f t="shared" si="11"/>
        <v>1.2522940731944294</v>
      </c>
      <c r="N24" s="66">
        <f t="shared" si="11"/>
        <v>1.190349665214157</v>
      </c>
      <c r="O24" s="66">
        <f t="shared" si="11"/>
        <v>1.1131328267151879</v>
      </c>
      <c r="P24" s="66">
        <f t="shared" si="11"/>
        <v>1.2302096705177576</v>
      </c>
      <c r="Q24" s="63" t="s">
        <v>9</v>
      </c>
      <c r="R24" s="66">
        <f t="shared" si="4"/>
        <v>1.1710337808267302</v>
      </c>
      <c r="S24" s="66">
        <f t="shared" si="5"/>
        <v>6.5321747368976932E-2</v>
      </c>
    </row>
    <row r="25" spans="1:19" s="64" customFormat="1" ht="18.75" x14ac:dyDescent="0.35">
      <c r="A25" s="63" t="s">
        <v>54</v>
      </c>
      <c r="B25" s="66">
        <f t="shared" ref="B25:P25" si="12">100/B15*B13</f>
        <v>3.3308262598044491</v>
      </c>
      <c r="C25" s="66">
        <f t="shared" si="12"/>
        <v>3.535569322794275</v>
      </c>
      <c r="D25" s="66">
        <f t="shared" si="12"/>
        <v>3.6234991423670673</v>
      </c>
      <c r="E25" s="66">
        <f t="shared" si="12"/>
        <v>3.5656401944894647</v>
      </c>
      <c r="F25" s="66">
        <f t="shared" si="12"/>
        <v>3.5937163761566597</v>
      </c>
      <c r="G25" s="66">
        <f t="shared" si="12"/>
        <v>3.3841856467554785</v>
      </c>
      <c r="H25" s="66">
        <f t="shared" si="12"/>
        <v>3.5763121910171454</v>
      </c>
      <c r="I25" s="66">
        <f t="shared" si="12"/>
        <v>3.5310286499629981</v>
      </c>
      <c r="J25" s="66">
        <f t="shared" si="12"/>
        <v>3.5744590581247349</v>
      </c>
      <c r="K25" s="66">
        <f t="shared" si="12"/>
        <v>3.5173736943082496</v>
      </c>
      <c r="L25" s="66">
        <f t="shared" si="12"/>
        <v>3.6181434599156113</v>
      </c>
      <c r="M25" s="66">
        <f t="shared" si="12"/>
        <v>3.5085825326568068</v>
      </c>
      <c r="N25" s="66">
        <f t="shared" si="12"/>
        <v>3.5072802635774263</v>
      </c>
      <c r="O25" s="66">
        <f t="shared" si="12"/>
        <v>3.5641656855399764</v>
      </c>
      <c r="P25" s="66">
        <f t="shared" si="12"/>
        <v>3.5408643560119808</v>
      </c>
      <c r="Q25" s="63" t="s">
        <v>54</v>
      </c>
      <c r="R25" s="66">
        <f t="shared" si="4"/>
        <v>3.5314431222321554</v>
      </c>
      <c r="S25" s="66">
        <f t="shared" si="5"/>
        <v>7.9872788662072855E-2</v>
      </c>
    </row>
    <row r="26" spans="1:19" s="64" customFormat="1" ht="18.75" x14ac:dyDescent="0.35">
      <c r="A26" s="63" t="s">
        <v>55</v>
      </c>
      <c r="B26" s="66">
        <f t="shared" ref="B26:P26" si="13">100/B15*B14</f>
        <v>3.6961426882991306</v>
      </c>
      <c r="C26" s="66">
        <f t="shared" si="13"/>
        <v>3.535569322794275</v>
      </c>
      <c r="D26" s="66">
        <f t="shared" si="13"/>
        <v>3.4412521440823332</v>
      </c>
      <c r="E26" s="66">
        <f t="shared" si="13"/>
        <v>3.5116153430578065</v>
      </c>
      <c r="F26" s="66">
        <f t="shared" si="13"/>
        <v>3.389283408650742</v>
      </c>
      <c r="G26" s="66">
        <f t="shared" si="13"/>
        <v>3.4379028792436608</v>
      </c>
      <c r="H26" s="66">
        <f t="shared" si="13"/>
        <v>3.5552750604817502</v>
      </c>
      <c r="I26" s="66">
        <f t="shared" si="13"/>
        <v>3.2984459245163338</v>
      </c>
      <c r="J26" s="66">
        <f t="shared" si="13"/>
        <v>3.4577853203224436</v>
      </c>
      <c r="K26" s="66">
        <f t="shared" si="13"/>
        <v>3.4534214453208274</v>
      </c>
      <c r="L26" s="66">
        <f t="shared" si="13"/>
        <v>3.459915611814345</v>
      </c>
      <c r="M26" s="66">
        <f t="shared" si="13"/>
        <v>3.4546043398467021</v>
      </c>
      <c r="N26" s="66">
        <f t="shared" si="13"/>
        <v>3.4753958975449044</v>
      </c>
      <c r="O26" s="66">
        <f t="shared" si="13"/>
        <v>3.5748688857968531</v>
      </c>
      <c r="P26" s="66">
        <f t="shared" si="13"/>
        <v>3.380402225074882</v>
      </c>
      <c r="Q26" s="63" t="s">
        <v>55</v>
      </c>
      <c r="R26" s="66">
        <f t="shared" si="4"/>
        <v>3.4747920331231326</v>
      </c>
      <c r="S26" s="66">
        <f t="shared" si="5"/>
        <v>9.3242706407787618E-2</v>
      </c>
    </row>
    <row r="27" spans="1:19" s="64" customFormat="1" x14ac:dyDescent="0.2">
      <c r="A27" s="44" t="s">
        <v>13</v>
      </c>
      <c r="B27" s="48">
        <f t="shared" ref="B27:P27" si="14">100/B15*B15</f>
        <v>100</v>
      </c>
      <c r="C27" s="48">
        <f t="shared" si="14"/>
        <v>100</v>
      </c>
      <c r="D27" s="48">
        <f t="shared" si="14"/>
        <v>100</v>
      </c>
      <c r="E27" s="48">
        <f t="shared" si="14"/>
        <v>99.999999999999986</v>
      </c>
      <c r="F27" s="48">
        <f t="shared" si="14"/>
        <v>100</v>
      </c>
      <c r="G27" s="48">
        <f t="shared" si="14"/>
        <v>100.00000000000001</v>
      </c>
      <c r="H27" s="48">
        <f t="shared" si="14"/>
        <v>100.00000000000001</v>
      </c>
      <c r="I27" s="48">
        <f t="shared" si="14"/>
        <v>100.00000000000001</v>
      </c>
      <c r="J27" s="48">
        <f t="shared" si="14"/>
        <v>100</v>
      </c>
      <c r="K27" s="48">
        <f t="shared" si="14"/>
        <v>99.999999999999986</v>
      </c>
      <c r="L27" s="48">
        <f t="shared" si="14"/>
        <v>100</v>
      </c>
      <c r="M27" s="48">
        <f t="shared" si="14"/>
        <v>100</v>
      </c>
      <c r="N27" s="48">
        <f t="shared" si="14"/>
        <v>100</v>
      </c>
      <c r="O27" s="48">
        <f t="shared" si="14"/>
        <v>100</v>
      </c>
      <c r="P27" s="48">
        <f t="shared" si="14"/>
        <v>99.999999999999986</v>
      </c>
      <c r="Q27" s="48"/>
      <c r="R27" s="48">
        <f>SUM(R18:R26)</f>
        <v>100.00000000000001</v>
      </c>
      <c r="S27" s="44"/>
    </row>
    <row r="28" spans="1:19" s="64" customFormat="1" x14ac:dyDescent="0.2"/>
    <row r="29" spans="1:19" s="64" customFormat="1" x14ac:dyDescent="0.2"/>
    <row r="30" spans="1:19" s="64" customFormat="1" x14ac:dyDescent="0.2"/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E1EE1-5AD9-604A-8206-BAD3C8E761F5}">
  <dimension ref="A1:G28"/>
  <sheetViews>
    <sheetView tabSelected="1" workbookViewId="0">
      <selection activeCell="R52" sqref="R52"/>
    </sheetView>
  </sheetViews>
  <sheetFormatPr defaultColWidth="10.875" defaultRowHeight="15" x14ac:dyDescent="0.2"/>
  <cols>
    <col min="1" max="16384" width="10.875" style="14"/>
  </cols>
  <sheetData>
    <row r="1" spans="1:7" ht="15.75" x14ac:dyDescent="0.25">
      <c r="A1" s="37" t="s">
        <v>95</v>
      </c>
      <c r="B1" s="16"/>
      <c r="C1" s="15"/>
      <c r="D1" s="15"/>
      <c r="E1" s="15"/>
      <c r="F1" s="15"/>
      <c r="G1" s="15"/>
    </row>
    <row r="2" spans="1:7" x14ac:dyDescent="0.2">
      <c r="A2" s="15" t="s">
        <v>96</v>
      </c>
      <c r="B2" s="16"/>
      <c r="C2" s="15"/>
      <c r="D2" s="15"/>
      <c r="E2" s="15"/>
      <c r="F2" s="15"/>
      <c r="G2" s="15"/>
    </row>
    <row r="3" spans="1:7" x14ac:dyDescent="0.2">
      <c r="A3" s="15" t="s">
        <v>97</v>
      </c>
      <c r="B3" s="16"/>
      <c r="C3" s="15"/>
      <c r="D3" s="15"/>
      <c r="E3" s="15"/>
      <c r="F3" s="15"/>
      <c r="G3" s="15"/>
    </row>
    <row r="4" spans="1:7" x14ac:dyDescent="0.2">
      <c r="A4" s="15" t="s">
        <v>44</v>
      </c>
      <c r="B4" s="16"/>
      <c r="C4" s="15"/>
      <c r="D4" s="15"/>
      <c r="E4" s="15"/>
      <c r="F4" s="15"/>
      <c r="G4" s="15"/>
    </row>
    <row r="5" spans="1:7" x14ac:dyDescent="0.2">
      <c r="A5" s="17" t="s">
        <v>1</v>
      </c>
      <c r="B5" s="17">
        <v>1</v>
      </c>
      <c r="C5" s="17">
        <v>2</v>
      </c>
      <c r="D5" s="17">
        <v>3</v>
      </c>
      <c r="E5" s="17"/>
      <c r="F5" s="18" t="s">
        <v>56</v>
      </c>
      <c r="G5" s="18" t="s">
        <v>36</v>
      </c>
    </row>
    <row r="6" spans="1:7" ht="18.75" x14ac:dyDescent="0.35">
      <c r="A6" s="15" t="s">
        <v>48</v>
      </c>
      <c r="B6" s="19">
        <v>73.069999999999993</v>
      </c>
      <c r="C6" s="19">
        <v>73.569999999999993</v>
      </c>
      <c r="D6" s="19">
        <v>73.67</v>
      </c>
      <c r="E6" s="15" t="s">
        <v>48</v>
      </c>
      <c r="F6" s="20">
        <f t="shared" ref="F6:F15" si="0">AVERAGE(B6:D6)</f>
        <v>73.436666666666667</v>
      </c>
      <c r="G6" s="20">
        <f t="shared" ref="G6:G14" si="1">STDEV(B6:D6)</f>
        <v>0.32145502536643494</v>
      </c>
    </row>
    <row r="7" spans="1:7" ht="18.75" x14ac:dyDescent="0.35">
      <c r="A7" s="15" t="s">
        <v>49</v>
      </c>
      <c r="B7" s="19">
        <v>0.16</v>
      </c>
      <c r="C7" s="19">
        <v>0.19</v>
      </c>
      <c r="D7" s="19">
        <v>0.14000000000000001</v>
      </c>
      <c r="E7" s="15" t="s">
        <v>49</v>
      </c>
      <c r="F7" s="20">
        <f t="shared" si="0"/>
        <v>0.16333333333333333</v>
      </c>
      <c r="G7" s="20">
        <f t="shared" si="1"/>
        <v>2.5166114784235964E-2</v>
      </c>
    </row>
    <row r="8" spans="1:7" ht="18.75" x14ac:dyDescent="0.35">
      <c r="A8" s="15" t="s">
        <v>50</v>
      </c>
      <c r="B8" s="19">
        <v>12.43</v>
      </c>
      <c r="C8" s="19">
        <v>12.14</v>
      </c>
      <c r="D8" s="19">
        <v>12.3</v>
      </c>
      <c r="E8" s="15" t="s">
        <v>50</v>
      </c>
      <c r="F8" s="20">
        <f t="shared" si="0"/>
        <v>12.290000000000001</v>
      </c>
      <c r="G8" s="20">
        <f t="shared" si="1"/>
        <v>0.1452583904633391</v>
      </c>
    </row>
    <row r="9" spans="1:7" x14ac:dyDescent="0.2">
      <c r="A9" s="15" t="s">
        <v>5</v>
      </c>
      <c r="B9" s="19">
        <v>1.04</v>
      </c>
      <c r="C9" s="19">
        <v>0.91</v>
      </c>
      <c r="D9" s="19">
        <v>0.95</v>
      </c>
      <c r="E9" s="15" t="s">
        <v>5</v>
      </c>
      <c r="F9" s="20">
        <f t="shared" si="0"/>
        <v>0.96666666666666679</v>
      </c>
      <c r="G9" s="20">
        <f t="shared" si="1"/>
        <v>6.6583281184793938E-2</v>
      </c>
    </row>
    <row r="10" spans="1:7" x14ac:dyDescent="0.2">
      <c r="A10" s="15" t="s">
        <v>7</v>
      </c>
      <c r="B10" s="19">
        <v>0</v>
      </c>
      <c r="C10" s="19">
        <v>0.12</v>
      </c>
      <c r="D10" s="19">
        <v>0.14000000000000001</v>
      </c>
      <c r="E10" s="15" t="s">
        <v>7</v>
      </c>
      <c r="F10" s="20">
        <f t="shared" si="0"/>
        <v>8.666666666666667E-2</v>
      </c>
      <c r="G10" s="20">
        <f t="shared" si="1"/>
        <v>7.5718777944003654E-2</v>
      </c>
    </row>
    <row r="11" spans="1:7" x14ac:dyDescent="0.2">
      <c r="A11" s="15" t="s">
        <v>8</v>
      </c>
      <c r="B11" s="19">
        <v>0.26</v>
      </c>
      <c r="C11" s="19">
        <v>0.22</v>
      </c>
      <c r="D11" s="19">
        <v>0.24</v>
      </c>
      <c r="E11" s="15" t="s">
        <v>8</v>
      </c>
      <c r="F11" s="20">
        <f t="shared" si="0"/>
        <v>0.24</v>
      </c>
      <c r="G11" s="20">
        <f t="shared" si="1"/>
        <v>2.0000000000000004E-2</v>
      </c>
    </row>
    <row r="12" spans="1:7" x14ac:dyDescent="0.2">
      <c r="A12" s="15" t="s">
        <v>9</v>
      </c>
      <c r="B12" s="19">
        <v>1.63</v>
      </c>
      <c r="C12" s="19">
        <v>1.63</v>
      </c>
      <c r="D12" s="19">
        <v>1.71</v>
      </c>
      <c r="E12" s="15" t="s">
        <v>9</v>
      </c>
      <c r="F12" s="20">
        <f t="shared" si="0"/>
        <v>1.6566666666666665</v>
      </c>
      <c r="G12" s="20">
        <f t="shared" si="1"/>
        <v>4.6188021535170105E-2</v>
      </c>
    </row>
    <row r="13" spans="1:7" ht="18.75" x14ac:dyDescent="0.35">
      <c r="A13" s="15" t="s">
        <v>51</v>
      </c>
      <c r="B13" s="19">
        <v>2.5099999999999998</v>
      </c>
      <c r="C13" s="19">
        <v>3.03</v>
      </c>
      <c r="D13" s="19">
        <v>2.0499999999999998</v>
      </c>
      <c r="E13" s="15" t="s">
        <v>51</v>
      </c>
      <c r="F13" s="20">
        <f t="shared" si="0"/>
        <v>2.5299999999999998</v>
      </c>
      <c r="G13" s="20">
        <f t="shared" si="1"/>
        <v>0.4903060268852516</v>
      </c>
    </row>
    <row r="14" spans="1:7" ht="18.75" x14ac:dyDescent="0.35">
      <c r="A14" s="15" t="s">
        <v>52</v>
      </c>
      <c r="B14" s="19">
        <v>2.34</v>
      </c>
      <c r="C14" s="19">
        <v>2.21</v>
      </c>
      <c r="D14" s="19">
        <v>2.33</v>
      </c>
      <c r="E14" s="15" t="s">
        <v>52</v>
      </c>
      <c r="F14" s="20">
        <f t="shared" si="0"/>
        <v>2.2933333333333334</v>
      </c>
      <c r="G14" s="20">
        <f t="shared" si="1"/>
        <v>7.2341781380702339E-2</v>
      </c>
    </row>
    <row r="15" spans="1:7" x14ac:dyDescent="0.2">
      <c r="A15" s="17" t="s">
        <v>13</v>
      </c>
      <c r="B15" s="21">
        <f t="shared" ref="B15:D15" si="2">SUM(B6:B14)</f>
        <v>93.440000000000012</v>
      </c>
      <c r="C15" s="21">
        <f t="shared" si="2"/>
        <v>94.019999999999982</v>
      </c>
      <c r="D15" s="21">
        <f t="shared" si="2"/>
        <v>93.529999999999987</v>
      </c>
      <c r="E15" s="21"/>
      <c r="F15" s="22">
        <f t="shared" si="0"/>
        <v>93.663333333333313</v>
      </c>
      <c r="G15" s="22" t="s">
        <v>14</v>
      </c>
    </row>
    <row r="16" spans="1:7" x14ac:dyDescent="0.2">
      <c r="A16" s="15"/>
      <c r="B16" s="15"/>
      <c r="C16" s="15"/>
      <c r="D16" s="15"/>
      <c r="E16" s="15"/>
      <c r="F16" s="15"/>
      <c r="G16" s="15"/>
    </row>
    <row r="17" spans="1:7" x14ac:dyDescent="0.2">
      <c r="A17" s="17" t="s">
        <v>1</v>
      </c>
      <c r="B17" s="17" t="s">
        <v>14</v>
      </c>
      <c r="C17" s="17"/>
      <c r="D17" s="17"/>
      <c r="E17" s="17"/>
      <c r="F17" s="18" t="s">
        <v>56</v>
      </c>
      <c r="G17" s="18" t="s">
        <v>36</v>
      </c>
    </row>
    <row r="18" spans="1:7" ht="18.75" x14ac:dyDescent="0.35">
      <c r="A18" s="15" t="s">
        <v>48</v>
      </c>
      <c r="B18" s="19">
        <f t="shared" ref="B18:D18" si="3">100/B15*B6</f>
        <v>78.19991438356162</v>
      </c>
      <c r="C18" s="19">
        <f t="shared" si="3"/>
        <v>78.249308657732414</v>
      </c>
      <c r="D18" s="19">
        <f t="shared" si="3"/>
        <v>78.766171281941638</v>
      </c>
      <c r="E18" s="15" t="s">
        <v>48</v>
      </c>
      <c r="F18" s="19">
        <f t="shared" ref="F18:F26" si="4">AVERAGE(B18:D18)</f>
        <v>78.405131441078552</v>
      </c>
      <c r="G18" s="19">
        <f t="shared" ref="G18:G26" si="5">STDEV(B18:D18)</f>
        <v>0.31364354544298217</v>
      </c>
    </row>
    <row r="19" spans="1:7" ht="18.75" x14ac:dyDescent="0.35">
      <c r="A19" s="15" t="s">
        <v>49</v>
      </c>
      <c r="B19" s="19">
        <f t="shared" ref="B19:D19" si="6">100/B15*B7</f>
        <v>0.17123287671232873</v>
      </c>
      <c r="C19" s="19">
        <f t="shared" si="6"/>
        <v>0.20208466283769416</v>
      </c>
      <c r="D19" s="19">
        <f t="shared" si="6"/>
        <v>0.14968459317865931</v>
      </c>
      <c r="E19" s="15" t="s">
        <v>49</v>
      </c>
      <c r="F19" s="19">
        <f t="shared" si="4"/>
        <v>0.17433404424289409</v>
      </c>
      <c r="G19" s="19">
        <f t="shared" si="5"/>
        <v>2.6337326271043442E-2</v>
      </c>
    </row>
    <row r="20" spans="1:7" ht="18.75" x14ac:dyDescent="0.35">
      <c r="A20" s="15" t="s">
        <v>50</v>
      </c>
      <c r="B20" s="19">
        <f t="shared" ref="B20:D20" si="7">100/B15*B8</f>
        <v>13.302654109589039</v>
      </c>
      <c r="C20" s="19">
        <f t="shared" si="7"/>
        <v>12.912146351840038</v>
      </c>
      <c r="D20" s="19">
        <f t="shared" si="7"/>
        <v>13.15086068641078</v>
      </c>
      <c r="E20" s="15" t="s">
        <v>50</v>
      </c>
      <c r="F20" s="19">
        <f t="shared" si="4"/>
        <v>13.121887049279954</v>
      </c>
      <c r="G20" s="19">
        <f t="shared" si="5"/>
        <v>0.19685954625564833</v>
      </c>
    </row>
    <row r="21" spans="1:7" x14ac:dyDescent="0.2">
      <c r="A21" s="15" t="s">
        <v>5</v>
      </c>
      <c r="B21" s="19">
        <f t="shared" ref="B21:D21" si="8">100/B15*B9</f>
        <v>1.1130136986301369</v>
      </c>
      <c r="C21" s="19">
        <f t="shared" si="8"/>
        <v>0.96787917464369311</v>
      </c>
      <c r="D21" s="19">
        <f t="shared" si="8"/>
        <v>1.0157168822837594</v>
      </c>
      <c r="E21" s="15" t="s">
        <v>5</v>
      </c>
      <c r="F21" s="19">
        <f t="shared" si="4"/>
        <v>1.0322032518525299</v>
      </c>
      <c r="G21" s="19">
        <f t="shared" si="5"/>
        <v>7.3958487000218329E-2</v>
      </c>
    </row>
    <row r="22" spans="1:7" x14ac:dyDescent="0.2">
      <c r="A22" s="15" t="s">
        <v>7</v>
      </c>
      <c r="B22" s="19">
        <f t="shared" ref="B22:D22" si="9">100/B15*B10</f>
        <v>0</v>
      </c>
      <c r="C22" s="19">
        <f t="shared" si="9"/>
        <v>0.12763241863433317</v>
      </c>
      <c r="D22" s="19">
        <f t="shared" si="9"/>
        <v>0.14968459317865931</v>
      </c>
      <c r="E22" s="15" t="s">
        <v>7</v>
      </c>
      <c r="F22" s="19">
        <f t="shared" si="4"/>
        <v>9.2439003937664174E-2</v>
      </c>
      <c r="G22" s="19">
        <f t="shared" si="5"/>
        <v>8.0810282064066388E-2</v>
      </c>
    </row>
    <row r="23" spans="1:7" x14ac:dyDescent="0.2">
      <c r="A23" s="15" t="s">
        <v>8</v>
      </c>
      <c r="B23" s="19">
        <f t="shared" ref="B23:D23" si="10">100/B15*B11</f>
        <v>0.27825342465753422</v>
      </c>
      <c r="C23" s="19">
        <f t="shared" si="10"/>
        <v>0.23399276749627745</v>
      </c>
      <c r="D23" s="19">
        <f t="shared" si="10"/>
        <v>0.25660215973484446</v>
      </c>
      <c r="E23" s="15" t="s">
        <v>8</v>
      </c>
      <c r="F23" s="19">
        <f t="shared" si="4"/>
        <v>0.2562827839628854</v>
      </c>
      <c r="G23" s="19">
        <f t="shared" si="5"/>
        <v>2.2132056925404906E-2</v>
      </c>
    </row>
    <row r="24" spans="1:7" x14ac:dyDescent="0.2">
      <c r="A24" s="15" t="s">
        <v>9</v>
      </c>
      <c r="B24" s="19">
        <f t="shared" ref="B24:D24" si="11">100/B15*B12</f>
        <v>1.7444349315068488</v>
      </c>
      <c r="C24" s="19">
        <f t="shared" si="11"/>
        <v>1.733673686449692</v>
      </c>
      <c r="D24" s="19">
        <f t="shared" si="11"/>
        <v>1.8282903881107671</v>
      </c>
      <c r="E24" s="15" t="s">
        <v>9</v>
      </c>
      <c r="F24" s="19">
        <f t="shared" si="4"/>
        <v>1.7687996686891025</v>
      </c>
      <c r="G24" s="19">
        <f t="shared" si="5"/>
        <v>5.1800679259788159E-2</v>
      </c>
    </row>
    <row r="25" spans="1:7" ht="18.75" x14ac:dyDescent="0.35">
      <c r="A25" s="15" t="s">
        <v>51</v>
      </c>
      <c r="B25" s="19">
        <f t="shared" ref="B25:D25" si="12">100/B15*B13</f>
        <v>2.6862157534246567</v>
      </c>
      <c r="C25" s="19">
        <f t="shared" si="12"/>
        <v>3.2227185705169119</v>
      </c>
      <c r="D25" s="19">
        <f t="shared" si="12"/>
        <v>2.1918101144017967</v>
      </c>
      <c r="E25" s="15" t="s">
        <v>51</v>
      </c>
      <c r="F25" s="19">
        <f t="shared" si="4"/>
        <v>2.7002481461144554</v>
      </c>
      <c r="G25" s="19">
        <f t="shared" si="5"/>
        <v>0.51559746145211094</v>
      </c>
    </row>
    <row r="26" spans="1:7" ht="18.75" x14ac:dyDescent="0.35">
      <c r="A26" s="15" t="s">
        <v>52</v>
      </c>
      <c r="B26" s="19">
        <f t="shared" ref="B26:D26" si="13">100/B15*B14</f>
        <v>2.5042808219178077</v>
      </c>
      <c r="C26" s="19">
        <f t="shared" si="13"/>
        <v>2.3505637098489691</v>
      </c>
      <c r="D26" s="19">
        <f t="shared" si="13"/>
        <v>2.4911793007591152</v>
      </c>
      <c r="E26" s="15" t="s">
        <v>52</v>
      </c>
      <c r="F26" s="19">
        <f t="shared" si="4"/>
        <v>2.4486746108419637</v>
      </c>
      <c r="G26" s="19">
        <f t="shared" si="5"/>
        <v>8.521868418610351E-2</v>
      </c>
    </row>
    <row r="27" spans="1:7" x14ac:dyDescent="0.2">
      <c r="A27" s="17" t="s">
        <v>13</v>
      </c>
      <c r="B27" s="21">
        <f t="shared" ref="B27:D27" si="14">100/B15*B15</f>
        <v>99.999999999999986</v>
      </c>
      <c r="C27" s="21">
        <f t="shared" si="14"/>
        <v>100.00000000000001</v>
      </c>
      <c r="D27" s="21">
        <f t="shared" si="14"/>
        <v>100.00000000000001</v>
      </c>
      <c r="E27" s="21"/>
      <c r="F27" s="21">
        <f>SUM(F18:F26)</f>
        <v>100.00000000000001</v>
      </c>
      <c r="G27" s="17"/>
    </row>
    <row r="28" spans="1:7" x14ac:dyDescent="0.2">
      <c r="A28" s="15"/>
      <c r="B28" s="15"/>
      <c r="C28" s="15"/>
      <c r="D28" s="15"/>
      <c r="E28" s="15"/>
      <c r="F28" s="15"/>
      <c r="G28" s="15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47ADB-BC5A-2F4C-A6D9-31CEAC43C9EB}">
  <dimension ref="A1:U54"/>
  <sheetViews>
    <sheetView workbookViewId="0">
      <selection activeCell="K39" sqref="K39"/>
    </sheetView>
  </sheetViews>
  <sheetFormatPr defaultColWidth="8.625" defaultRowHeight="14.25" x14ac:dyDescent="0.2"/>
  <cols>
    <col min="1" max="16384" width="8.625" style="15"/>
  </cols>
  <sheetData>
    <row r="1" spans="1:19" ht="15.75" x14ac:dyDescent="0.25">
      <c r="A1" s="37" t="s">
        <v>113</v>
      </c>
      <c r="B1" s="16"/>
    </row>
    <row r="2" spans="1:19" ht="15" x14ac:dyDescent="0.2">
      <c r="A2" s="15" t="s">
        <v>114</v>
      </c>
      <c r="B2" s="16"/>
      <c r="L2" s="15" t="s">
        <v>0</v>
      </c>
      <c r="M2" s="15" t="s">
        <v>0</v>
      </c>
    </row>
    <row r="3" spans="1:19" ht="15" x14ac:dyDescent="0.2">
      <c r="A3" s="15" t="s">
        <v>115</v>
      </c>
      <c r="B3" s="16"/>
    </row>
    <row r="4" spans="1:19" ht="15" x14ac:dyDescent="0.2">
      <c r="A4" s="15" t="s">
        <v>44</v>
      </c>
      <c r="B4" s="16"/>
    </row>
    <row r="5" spans="1:19" x14ac:dyDescent="0.2">
      <c r="A5" s="17" t="s">
        <v>1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18" t="s">
        <v>56</v>
      </c>
      <c r="S5" s="18" t="s">
        <v>36</v>
      </c>
    </row>
    <row r="6" spans="1:19" ht="18.75" x14ac:dyDescent="0.35">
      <c r="A6" s="15" t="s">
        <v>48</v>
      </c>
      <c r="B6" s="19">
        <v>72.66</v>
      </c>
      <c r="C6" s="19">
        <v>73.16</v>
      </c>
      <c r="D6" s="19">
        <v>73.430000000000007</v>
      </c>
      <c r="E6" s="19">
        <v>71.44</v>
      </c>
      <c r="F6" s="19">
        <v>73.81</v>
      </c>
      <c r="G6" s="19">
        <v>73.09</v>
      </c>
      <c r="H6" s="19">
        <v>72.58</v>
      </c>
      <c r="I6" s="19">
        <v>73.3</v>
      </c>
      <c r="J6" s="19">
        <v>73.13</v>
      </c>
      <c r="K6" s="19">
        <v>73.13</v>
      </c>
      <c r="L6" s="19">
        <v>73</v>
      </c>
      <c r="M6" s="19">
        <v>73.11</v>
      </c>
      <c r="N6" s="19">
        <v>72.680000000000007</v>
      </c>
      <c r="O6" s="19">
        <v>73.3</v>
      </c>
      <c r="P6" s="19">
        <v>72.86</v>
      </c>
      <c r="Q6" s="15" t="s">
        <v>48</v>
      </c>
      <c r="R6" s="20">
        <f t="shared" ref="R6:R15" si="0">AVERAGE(B6:P6)</f>
        <v>72.978666666666655</v>
      </c>
      <c r="S6" s="20">
        <f t="shared" ref="S6:S14" si="1">STDEV(B6:P6)</f>
        <v>0.53059086560801949</v>
      </c>
    </row>
    <row r="7" spans="1:19" ht="18.75" x14ac:dyDescent="0.35">
      <c r="A7" s="15" t="s">
        <v>49</v>
      </c>
      <c r="B7" s="19">
        <v>0.31</v>
      </c>
      <c r="C7" s="19">
        <v>0.31</v>
      </c>
      <c r="D7" s="19">
        <v>0.44</v>
      </c>
      <c r="E7" s="19">
        <v>0.34</v>
      </c>
      <c r="F7" s="19">
        <v>0.26</v>
      </c>
      <c r="G7" s="19">
        <v>0.32</v>
      </c>
      <c r="H7" s="19">
        <v>0.31</v>
      </c>
      <c r="I7" s="19">
        <v>0.28000000000000003</v>
      </c>
      <c r="J7" s="19">
        <v>0.34</v>
      </c>
      <c r="K7" s="19">
        <v>0.28000000000000003</v>
      </c>
      <c r="L7" s="19">
        <v>0.41</v>
      </c>
      <c r="M7" s="19">
        <v>0.3</v>
      </c>
      <c r="N7" s="19">
        <v>0.31</v>
      </c>
      <c r="O7" s="19">
        <v>0.32</v>
      </c>
      <c r="P7" s="19">
        <v>0.19</v>
      </c>
      <c r="Q7" s="15" t="s">
        <v>49</v>
      </c>
      <c r="R7" s="20">
        <f t="shared" si="0"/>
        <v>0.31466666666666671</v>
      </c>
      <c r="S7" s="20">
        <f t="shared" si="1"/>
        <v>5.8170521089375836E-2</v>
      </c>
    </row>
    <row r="8" spans="1:19" ht="18.75" x14ac:dyDescent="0.35">
      <c r="A8" s="15" t="s">
        <v>50</v>
      </c>
      <c r="B8" s="19">
        <v>12.09</v>
      </c>
      <c r="C8" s="19">
        <v>12.01</v>
      </c>
      <c r="D8" s="19">
        <v>12.21</v>
      </c>
      <c r="E8" s="19">
        <v>11.86</v>
      </c>
      <c r="F8" s="19">
        <v>12.02</v>
      </c>
      <c r="G8" s="19">
        <v>12.12</v>
      </c>
      <c r="H8" s="19">
        <v>12.12</v>
      </c>
      <c r="I8" s="19">
        <v>12.13</v>
      </c>
      <c r="J8" s="19">
        <v>11.97</v>
      </c>
      <c r="K8" s="19">
        <v>12.15</v>
      </c>
      <c r="L8" s="19">
        <v>12.07</v>
      </c>
      <c r="M8" s="19">
        <v>11.97</v>
      </c>
      <c r="N8" s="19">
        <v>11.88</v>
      </c>
      <c r="O8" s="19">
        <v>11.94</v>
      </c>
      <c r="P8" s="19">
        <v>12.1</v>
      </c>
      <c r="Q8" s="15" t="s">
        <v>50</v>
      </c>
      <c r="R8" s="20">
        <f t="shared" si="0"/>
        <v>12.042666666666666</v>
      </c>
      <c r="S8" s="20">
        <f t="shared" si="1"/>
        <v>0.10278039464708011</v>
      </c>
    </row>
    <row r="9" spans="1:19" x14ac:dyDescent="0.2">
      <c r="A9" s="15" t="s">
        <v>5</v>
      </c>
      <c r="B9" s="19">
        <v>1.37</v>
      </c>
      <c r="C9" s="19">
        <v>1.45</v>
      </c>
      <c r="D9" s="19">
        <v>1.35</v>
      </c>
      <c r="E9" s="19">
        <v>1.39</v>
      </c>
      <c r="F9" s="19">
        <v>1.26</v>
      </c>
      <c r="G9" s="19">
        <v>1.37</v>
      </c>
      <c r="H9" s="19">
        <v>1.41</v>
      </c>
      <c r="I9" s="19">
        <v>1.37</v>
      </c>
      <c r="J9" s="19">
        <v>1.35</v>
      </c>
      <c r="K9" s="19">
        <v>1.39</v>
      </c>
      <c r="L9" s="19">
        <v>1.39</v>
      </c>
      <c r="M9" s="19">
        <v>1.33</v>
      </c>
      <c r="N9" s="19">
        <v>1.42</v>
      </c>
      <c r="O9" s="19">
        <v>1.32</v>
      </c>
      <c r="P9" s="19">
        <v>1.43</v>
      </c>
      <c r="Q9" s="15" t="s">
        <v>5</v>
      </c>
      <c r="R9" s="20">
        <f t="shared" si="0"/>
        <v>1.3733333333333335</v>
      </c>
      <c r="S9" s="20">
        <f t="shared" si="1"/>
        <v>4.7908643220593197E-2</v>
      </c>
    </row>
    <row r="10" spans="1:19" x14ac:dyDescent="0.2">
      <c r="A10" s="15" t="s">
        <v>7</v>
      </c>
      <c r="B10" s="19">
        <v>0.16</v>
      </c>
      <c r="C10" s="19">
        <v>0.06</v>
      </c>
      <c r="D10" s="19">
        <v>0.12</v>
      </c>
      <c r="E10" s="19">
        <v>0.15</v>
      </c>
      <c r="F10" s="19">
        <v>0</v>
      </c>
      <c r="G10" s="19">
        <v>0.18</v>
      </c>
      <c r="H10" s="19">
        <v>0</v>
      </c>
      <c r="I10" s="19">
        <v>0.05</v>
      </c>
      <c r="J10" s="19">
        <v>0.1</v>
      </c>
      <c r="K10" s="19">
        <v>0</v>
      </c>
      <c r="L10" s="19">
        <v>0.09</v>
      </c>
      <c r="M10" s="19">
        <v>0.1</v>
      </c>
      <c r="N10" s="19">
        <v>0.09</v>
      </c>
      <c r="O10" s="19">
        <v>0.05</v>
      </c>
      <c r="P10" s="19">
        <v>0.04</v>
      </c>
      <c r="Q10" s="15" t="s">
        <v>7</v>
      </c>
      <c r="R10" s="20">
        <f t="shared" si="0"/>
        <v>7.9333333333333339E-2</v>
      </c>
      <c r="S10" s="20">
        <f t="shared" si="1"/>
        <v>5.7875070708585802E-2</v>
      </c>
    </row>
    <row r="11" spans="1:19" x14ac:dyDescent="0.2">
      <c r="A11" s="15" t="s">
        <v>8</v>
      </c>
      <c r="B11" s="19">
        <v>0.26</v>
      </c>
      <c r="C11" s="19">
        <v>0.28999999999999998</v>
      </c>
      <c r="D11" s="19">
        <v>0.28999999999999998</v>
      </c>
      <c r="E11" s="19">
        <v>0.26</v>
      </c>
      <c r="F11" s="19">
        <v>0.25</v>
      </c>
      <c r="G11" s="19">
        <v>0.27</v>
      </c>
      <c r="H11" s="19">
        <v>0.26</v>
      </c>
      <c r="I11" s="19">
        <v>0.33</v>
      </c>
      <c r="J11" s="19">
        <v>0.25</v>
      </c>
      <c r="K11" s="19">
        <v>0.25</v>
      </c>
      <c r="L11" s="19">
        <v>0.27</v>
      </c>
      <c r="M11" s="19">
        <v>0.3</v>
      </c>
      <c r="N11" s="19">
        <v>0.24</v>
      </c>
      <c r="O11" s="19">
        <v>0.28999999999999998</v>
      </c>
      <c r="P11" s="19">
        <v>0.31</v>
      </c>
      <c r="Q11" s="15" t="s">
        <v>8</v>
      </c>
      <c r="R11" s="20">
        <f t="shared" si="0"/>
        <v>0.27466666666666661</v>
      </c>
      <c r="S11" s="20">
        <f t="shared" si="1"/>
        <v>2.5875158154566116E-2</v>
      </c>
    </row>
    <row r="12" spans="1:19" x14ac:dyDescent="0.2">
      <c r="A12" s="15" t="s">
        <v>9</v>
      </c>
      <c r="B12" s="19">
        <v>1.47</v>
      </c>
      <c r="C12" s="19">
        <v>1.47</v>
      </c>
      <c r="D12" s="19">
        <v>1.46</v>
      </c>
      <c r="E12" s="19">
        <v>1.43</v>
      </c>
      <c r="F12" s="19">
        <v>1.38</v>
      </c>
      <c r="G12" s="19">
        <v>1.57</v>
      </c>
      <c r="H12" s="19">
        <v>1.44</v>
      </c>
      <c r="I12" s="19">
        <v>1.52</v>
      </c>
      <c r="J12" s="19">
        <v>1.42</v>
      </c>
      <c r="K12" s="19">
        <v>1.47</v>
      </c>
      <c r="L12" s="19">
        <v>1.46</v>
      </c>
      <c r="M12" s="19">
        <v>1.4</v>
      </c>
      <c r="N12" s="19">
        <v>1.53</v>
      </c>
      <c r="O12" s="19">
        <v>1.62</v>
      </c>
      <c r="P12" s="19">
        <v>1.52</v>
      </c>
      <c r="Q12" s="15" t="s">
        <v>9</v>
      </c>
      <c r="R12" s="20">
        <f t="shared" si="0"/>
        <v>1.4773333333333334</v>
      </c>
      <c r="S12" s="20">
        <f t="shared" si="1"/>
        <v>6.4638187150439522E-2</v>
      </c>
    </row>
    <row r="13" spans="1:19" ht="18.75" x14ac:dyDescent="0.35">
      <c r="A13" s="15" t="s">
        <v>51</v>
      </c>
      <c r="B13" s="19">
        <v>2.56</v>
      </c>
      <c r="C13" s="19">
        <v>2.6</v>
      </c>
      <c r="D13" s="19">
        <v>2.65</v>
      </c>
      <c r="E13" s="19">
        <v>2.54</v>
      </c>
      <c r="F13" s="19">
        <v>2.71</v>
      </c>
      <c r="G13" s="19">
        <v>2.68</v>
      </c>
      <c r="H13" s="19">
        <v>2.6</v>
      </c>
      <c r="I13" s="19">
        <v>2.59</v>
      </c>
      <c r="J13" s="19">
        <v>2.64</v>
      </c>
      <c r="K13" s="19">
        <v>2.58</v>
      </c>
      <c r="L13" s="19">
        <v>2.6</v>
      </c>
      <c r="M13" s="19">
        <v>2.71</v>
      </c>
      <c r="N13" s="19">
        <v>2.6</v>
      </c>
      <c r="O13" s="19">
        <v>2.52</v>
      </c>
      <c r="P13" s="19">
        <v>2.56</v>
      </c>
      <c r="Q13" s="15" t="s">
        <v>51</v>
      </c>
      <c r="R13" s="20">
        <f t="shared" si="0"/>
        <v>2.6093333333333342</v>
      </c>
      <c r="S13" s="20">
        <f t="shared" si="1"/>
        <v>5.799835794063072E-2</v>
      </c>
    </row>
    <row r="14" spans="1:19" ht="18.75" x14ac:dyDescent="0.35">
      <c r="A14" s="15" t="s">
        <v>52</v>
      </c>
      <c r="B14" s="19">
        <v>3.94</v>
      </c>
      <c r="C14" s="19">
        <v>3.95</v>
      </c>
      <c r="D14" s="19">
        <v>3.86</v>
      </c>
      <c r="E14" s="19">
        <v>3.88</v>
      </c>
      <c r="F14" s="19">
        <v>3.96</v>
      </c>
      <c r="G14" s="19">
        <v>3.94</v>
      </c>
      <c r="H14" s="19">
        <v>3.93</v>
      </c>
      <c r="I14" s="19">
        <v>4.13</v>
      </c>
      <c r="J14" s="19">
        <v>3.9</v>
      </c>
      <c r="K14" s="19">
        <v>3.96</v>
      </c>
      <c r="L14" s="19">
        <v>3.92</v>
      </c>
      <c r="M14" s="19">
        <v>3.9</v>
      </c>
      <c r="N14" s="19">
        <v>3.95</v>
      </c>
      <c r="O14" s="19">
        <v>3.81</v>
      </c>
      <c r="P14" s="19">
        <v>4</v>
      </c>
      <c r="Q14" s="15" t="s">
        <v>52</v>
      </c>
      <c r="R14" s="20">
        <f t="shared" si="0"/>
        <v>3.9353333333333338</v>
      </c>
      <c r="S14" s="20">
        <f t="shared" si="1"/>
        <v>7.1200588547594243E-2</v>
      </c>
    </row>
    <row r="15" spans="1:19" x14ac:dyDescent="0.2">
      <c r="A15" s="17" t="s">
        <v>13</v>
      </c>
      <c r="B15" s="21">
        <f t="shared" ref="B15:P15" si="2">SUM(B6:B14)</f>
        <v>94.820000000000007</v>
      </c>
      <c r="C15" s="21">
        <f t="shared" si="2"/>
        <v>95.300000000000011</v>
      </c>
      <c r="D15" s="21">
        <f t="shared" si="2"/>
        <v>95.810000000000016</v>
      </c>
      <c r="E15" s="21">
        <f t="shared" si="2"/>
        <v>93.29000000000002</v>
      </c>
      <c r="F15" s="21">
        <f t="shared" si="2"/>
        <v>95.649999999999991</v>
      </c>
      <c r="G15" s="21">
        <f t="shared" si="2"/>
        <v>95.54</v>
      </c>
      <c r="H15" s="21">
        <f t="shared" si="2"/>
        <v>94.65</v>
      </c>
      <c r="I15" s="21">
        <f t="shared" si="2"/>
        <v>95.699999999999989</v>
      </c>
      <c r="J15" s="21">
        <f t="shared" si="2"/>
        <v>95.1</v>
      </c>
      <c r="K15" s="21">
        <f t="shared" si="2"/>
        <v>95.21</v>
      </c>
      <c r="L15" s="21">
        <f t="shared" si="2"/>
        <v>95.20999999999998</v>
      </c>
      <c r="M15" s="21">
        <f t="shared" si="2"/>
        <v>95.11999999999999</v>
      </c>
      <c r="N15" s="21">
        <f t="shared" si="2"/>
        <v>94.7</v>
      </c>
      <c r="O15" s="21">
        <f t="shared" si="2"/>
        <v>95.169999999999987</v>
      </c>
      <c r="P15" s="21">
        <f t="shared" si="2"/>
        <v>95.01</v>
      </c>
      <c r="Q15" s="21"/>
      <c r="R15" s="22">
        <f t="shared" si="0"/>
        <v>95.085333333333338</v>
      </c>
      <c r="S15" s="22" t="s">
        <v>14</v>
      </c>
    </row>
    <row r="17" spans="1:21" x14ac:dyDescent="0.2">
      <c r="A17" s="17" t="s">
        <v>1</v>
      </c>
      <c r="B17" s="17" t="s">
        <v>14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s">
        <v>56</v>
      </c>
      <c r="S17" s="18" t="s">
        <v>36</v>
      </c>
      <c r="T17" s="26"/>
      <c r="U17" s="26"/>
    </row>
    <row r="18" spans="1:21" ht="18.75" x14ac:dyDescent="0.35">
      <c r="A18" s="15" t="s">
        <v>48</v>
      </c>
      <c r="B18" s="19">
        <f t="shared" ref="B18:P18" si="3">100/B15*B6</f>
        <v>76.629403079519079</v>
      </c>
      <c r="C18" s="19">
        <f t="shared" si="3"/>
        <v>76.768100734522548</v>
      </c>
      <c r="D18" s="19">
        <f t="shared" si="3"/>
        <v>76.641269178582604</v>
      </c>
      <c r="E18" s="19">
        <f t="shared" si="3"/>
        <v>76.578411405295299</v>
      </c>
      <c r="F18" s="19">
        <f t="shared" si="3"/>
        <v>77.166753789858873</v>
      </c>
      <c r="G18" s="19">
        <f t="shared" si="3"/>
        <v>76.5019886958342</v>
      </c>
      <c r="H18" s="19">
        <f t="shared" si="3"/>
        <v>76.682514527205484</v>
      </c>
      <c r="I18" s="19">
        <f t="shared" si="3"/>
        <v>76.593521421107639</v>
      </c>
      <c r="J18" s="19">
        <f t="shared" si="3"/>
        <v>76.898002103049421</v>
      </c>
      <c r="K18" s="19">
        <f t="shared" si="3"/>
        <v>76.809158701817026</v>
      </c>
      <c r="L18" s="19">
        <f t="shared" si="3"/>
        <v>76.672618422434638</v>
      </c>
      <c r="M18" s="19">
        <f t="shared" si="3"/>
        <v>76.860807401177453</v>
      </c>
      <c r="N18" s="19">
        <f t="shared" si="3"/>
        <v>76.747624076029567</v>
      </c>
      <c r="O18" s="19">
        <f t="shared" si="3"/>
        <v>77.020069349584958</v>
      </c>
      <c r="P18" s="19">
        <f t="shared" si="3"/>
        <v>76.686664561625093</v>
      </c>
      <c r="Q18" s="15" t="s">
        <v>48</v>
      </c>
      <c r="R18" s="19">
        <f t="shared" ref="R18:R27" si="4">AVERAGE(B18:P18)</f>
        <v>76.750460496509589</v>
      </c>
      <c r="S18" s="19">
        <f t="shared" ref="S18:S26" si="5">STDEV(B18:P18)</f>
        <v>0.177480645410241</v>
      </c>
      <c r="T18" s="19"/>
      <c r="U18" s="19"/>
    </row>
    <row r="19" spans="1:21" ht="18.75" x14ac:dyDescent="0.35">
      <c r="A19" s="15" t="s">
        <v>49</v>
      </c>
      <c r="B19" s="19">
        <f t="shared" ref="B19:P19" si="6">100/B15*B7</f>
        <v>0.32693524572874916</v>
      </c>
      <c r="C19" s="19">
        <f t="shared" si="6"/>
        <v>0.32528856243441756</v>
      </c>
      <c r="D19" s="19">
        <f t="shared" si="6"/>
        <v>0.45924225028702631</v>
      </c>
      <c r="E19" s="19">
        <f t="shared" si="6"/>
        <v>0.36445492550112546</v>
      </c>
      <c r="F19" s="19">
        <f t="shared" si="6"/>
        <v>0.27182435964453738</v>
      </c>
      <c r="G19" s="19">
        <f t="shared" si="6"/>
        <v>0.33493824576093778</v>
      </c>
      <c r="H19" s="19">
        <f t="shared" si="6"/>
        <v>0.32752245113576328</v>
      </c>
      <c r="I19" s="19">
        <f t="shared" si="6"/>
        <v>0.29258098223615475</v>
      </c>
      <c r="J19" s="19">
        <f t="shared" si="6"/>
        <v>0.35751840168243959</v>
      </c>
      <c r="K19" s="19">
        <f t="shared" si="6"/>
        <v>0.29408675559289993</v>
      </c>
      <c r="L19" s="19">
        <f t="shared" si="6"/>
        <v>0.43062703497531779</v>
      </c>
      <c r="M19" s="19">
        <f t="shared" si="6"/>
        <v>0.31539108494533219</v>
      </c>
      <c r="N19" s="19">
        <f t="shared" si="6"/>
        <v>0.32734952481520591</v>
      </c>
      <c r="O19" s="19">
        <f t="shared" si="6"/>
        <v>0.3362404118945046</v>
      </c>
      <c r="P19" s="19">
        <f t="shared" si="6"/>
        <v>0.1999789495842543</v>
      </c>
      <c r="Q19" s="15" t="s">
        <v>49</v>
      </c>
      <c r="R19" s="19">
        <f t="shared" si="4"/>
        <v>0.33093194574791107</v>
      </c>
      <c r="S19" s="19">
        <f t="shared" si="5"/>
        <v>6.0981297860985807E-2</v>
      </c>
      <c r="T19" s="19"/>
      <c r="U19" s="19"/>
    </row>
    <row r="20" spans="1:21" ht="18.75" x14ac:dyDescent="0.35">
      <c r="A20" s="15" t="s">
        <v>50</v>
      </c>
      <c r="B20" s="19">
        <f t="shared" ref="B20:P20" si="7">100/B15*B8</f>
        <v>12.750474583421218</v>
      </c>
      <c r="C20" s="19">
        <f t="shared" si="7"/>
        <v>12.60230849947534</v>
      </c>
      <c r="D20" s="19">
        <f t="shared" si="7"/>
        <v>12.743972445464982</v>
      </c>
      <c r="E20" s="19">
        <f t="shared" si="7"/>
        <v>12.713045342480433</v>
      </c>
      <c r="F20" s="19">
        <f t="shared" si="7"/>
        <v>12.566649242028229</v>
      </c>
      <c r="G20" s="19">
        <f t="shared" si="7"/>
        <v>12.685786058195518</v>
      </c>
      <c r="H20" s="19">
        <f t="shared" si="7"/>
        <v>12.805071315372423</v>
      </c>
      <c r="I20" s="19">
        <f t="shared" si="7"/>
        <v>12.675026123301988</v>
      </c>
      <c r="J20" s="19">
        <f t="shared" si="7"/>
        <v>12.586750788643535</v>
      </c>
      <c r="K20" s="19">
        <f t="shared" si="7"/>
        <v>12.761264573049049</v>
      </c>
      <c r="L20" s="19">
        <f t="shared" si="7"/>
        <v>12.677239785736795</v>
      </c>
      <c r="M20" s="19">
        <f t="shared" si="7"/>
        <v>12.584104289318756</v>
      </c>
      <c r="N20" s="19">
        <f t="shared" si="7"/>
        <v>12.544878563885955</v>
      </c>
      <c r="O20" s="19">
        <f t="shared" si="7"/>
        <v>12.545970368813702</v>
      </c>
      <c r="P20" s="19">
        <f t="shared" si="7"/>
        <v>12.735501526155142</v>
      </c>
      <c r="Q20" s="15" t="s">
        <v>50</v>
      </c>
      <c r="R20" s="19">
        <f t="shared" si="4"/>
        <v>12.665202900356205</v>
      </c>
      <c r="S20" s="19">
        <f t="shared" si="5"/>
        <v>8.670860672120892E-2</v>
      </c>
      <c r="T20" s="19"/>
      <c r="U20" s="19"/>
    </row>
    <row r="21" spans="1:21" x14ac:dyDescent="0.2">
      <c r="A21" s="15" t="s">
        <v>5</v>
      </c>
      <c r="B21" s="19">
        <f t="shared" ref="B21:P21" si="8">100/B15*B9</f>
        <v>1.4448428601560852</v>
      </c>
      <c r="C21" s="19">
        <f t="shared" si="8"/>
        <v>1.5215110178384048</v>
      </c>
      <c r="D21" s="19">
        <f t="shared" si="8"/>
        <v>1.4090387224715581</v>
      </c>
      <c r="E21" s="19">
        <f t="shared" si="8"/>
        <v>1.4899774895487186</v>
      </c>
      <c r="F21" s="19">
        <f t="shared" si="8"/>
        <v>1.3173026659696812</v>
      </c>
      <c r="G21" s="19">
        <f t="shared" si="8"/>
        <v>1.4339543646640149</v>
      </c>
      <c r="H21" s="19">
        <f t="shared" si="8"/>
        <v>1.4896988906497619</v>
      </c>
      <c r="I21" s="19">
        <f t="shared" si="8"/>
        <v>1.4315569487983284</v>
      </c>
      <c r="J21" s="19">
        <f t="shared" si="8"/>
        <v>1.4195583596214514</v>
      </c>
      <c r="K21" s="19">
        <f t="shared" si="8"/>
        <v>1.4599306795504672</v>
      </c>
      <c r="L21" s="19">
        <f t="shared" si="8"/>
        <v>1.4599306795504676</v>
      </c>
      <c r="M21" s="19">
        <f t="shared" si="8"/>
        <v>1.3982338099243061</v>
      </c>
      <c r="N21" s="19">
        <f t="shared" si="8"/>
        <v>1.4994720168954592</v>
      </c>
      <c r="O21" s="19">
        <f t="shared" si="8"/>
        <v>1.3869916990648314</v>
      </c>
      <c r="P21" s="19">
        <f t="shared" si="8"/>
        <v>1.5051047258183348</v>
      </c>
      <c r="Q21" s="15" t="s">
        <v>5</v>
      </c>
      <c r="R21" s="19">
        <f t="shared" si="4"/>
        <v>1.4444736620347916</v>
      </c>
      <c r="S21" s="19">
        <f t="shared" si="5"/>
        <v>5.4115128856712554E-2</v>
      </c>
      <c r="T21" s="19"/>
      <c r="U21" s="19"/>
    </row>
    <row r="22" spans="1:21" x14ac:dyDescent="0.2">
      <c r="A22" s="15" t="s">
        <v>7</v>
      </c>
      <c r="B22" s="19">
        <f t="shared" ref="B22:P22" si="9">100/B15*B10</f>
        <v>0.16874077198903184</v>
      </c>
      <c r="C22" s="19">
        <f t="shared" si="9"/>
        <v>6.2959076600209857E-2</v>
      </c>
      <c r="D22" s="19">
        <f t="shared" si="9"/>
        <v>0.12524788644191626</v>
      </c>
      <c r="E22" s="19">
        <f t="shared" si="9"/>
        <v>0.16078893772108474</v>
      </c>
      <c r="F22" s="19">
        <f t="shared" si="9"/>
        <v>0</v>
      </c>
      <c r="G22" s="19">
        <f t="shared" si="9"/>
        <v>0.18840276324052749</v>
      </c>
      <c r="H22" s="19">
        <f t="shared" si="9"/>
        <v>0</v>
      </c>
      <c r="I22" s="19">
        <f t="shared" si="9"/>
        <v>5.2246603970741913E-2</v>
      </c>
      <c r="J22" s="19">
        <f t="shared" si="9"/>
        <v>0.10515247108307046</v>
      </c>
      <c r="K22" s="19">
        <f t="shared" si="9"/>
        <v>0</v>
      </c>
      <c r="L22" s="19">
        <f t="shared" si="9"/>
        <v>9.4527885726289271E-2</v>
      </c>
      <c r="M22" s="19">
        <f t="shared" si="9"/>
        <v>0.10513036164844408</v>
      </c>
      <c r="N22" s="19">
        <f t="shared" si="9"/>
        <v>9.5036958817317843E-2</v>
      </c>
      <c r="O22" s="19">
        <f t="shared" si="9"/>
        <v>5.2537564358516343E-2</v>
      </c>
      <c r="P22" s="19">
        <f t="shared" si="9"/>
        <v>4.2100831491421957E-2</v>
      </c>
      <c r="Q22" s="15" t="s">
        <v>7</v>
      </c>
      <c r="R22" s="19">
        <f t="shared" si="4"/>
        <v>8.3524807539238133E-2</v>
      </c>
      <c r="S22" s="19">
        <f t="shared" si="5"/>
        <v>6.1042415717572802E-2</v>
      </c>
      <c r="T22" s="19"/>
      <c r="U22" s="19"/>
    </row>
    <row r="23" spans="1:21" x14ac:dyDescent="0.2">
      <c r="A23" s="15" t="s">
        <v>8</v>
      </c>
      <c r="B23" s="19">
        <f t="shared" ref="B23:P23" si="10">100/B15*B11</f>
        <v>0.27420375448217676</v>
      </c>
      <c r="C23" s="19">
        <f t="shared" si="10"/>
        <v>0.30430220356768095</v>
      </c>
      <c r="D23" s="19">
        <f t="shared" si="10"/>
        <v>0.30268239223463095</v>
      </c>
      <c r="E23" s="19">
        <f t="shared" si="10"/>
        <v>0.27870082538321356</v>
      </c>
      <c r="F23" s="19">
        <f t="shared" si="10"/>
        <v>0.26136957658128596</v>
      </c>
      <c r="G23" s="19">
        <f t="shared" si="10"/>
        <v>0.28260414486079127</v>
      </c>
      <c r="H23" s="19">
        <f t="shared" si="10"/>
        <v>0.27469624933967246</v>
      </c>
      <c r="I23" s="19">
        <f t="shared" si="10"/>
        <v>0.34482758620689663</v>
      </c>
      <c r="J23" s="19">
        <f t="shared" si="10"/>
        <v>0.26288117770767616</v>
      </c>
      <c r="K23" s="19">
        <f t="shared" si="10"/>
        <v>0.26257746035080348</v>
      </c>
      <c r="L23" s="19">
        <f t="shared" si="10"/>
        <v>0.28358365717886785</v>
      </c>
      <c r="M23" s="19">
        <f t="shared" si="10"/>
        <v>0.31539108494533219</v>
      </c>
      <c r="N23" s="19">
        <f t="shared" si="10"/>
        <v>0.25343189017951423</v>
      </c>
      <c r="O23" s="19">
        <f t="shared" si="10"/>
        <v>0.30471787327939476</v>
      </c>
      <c r="P23" s="19">
        <f t="shared" si="10"/>
        <v>0.32628144405852016</v>
      </c>
      <c r="Q23" s="15" t="s">
        <v>8</v>
      </c>
      <c r="R23" s="19">
        <f t="shared" si="4"/>
        <v>0.28881675469043055</v>
      </c>
      <c r="S23" s="19">
        <f t="shared" si="5"/>
        <v>2.6564940745094048E-2</v>
      </c>
      <c r="T23" s="19"/>
      <c r="U23" s="19"/>
    </row>
    <row r="24" spans="1:21" x14ac:dyDescent="0.2">
      <c r="A24" s="15" t="s">
        <v>9</v>
      </c>
      <c r="B24" s="19">
        <f t="shared" ref="B24:P24" si="11">100/B15*B12</f>
        <v>1.55030584264923</v>
      </c>
      <c r="C24" s="19">
        <f t="shared" si="11"/>
        <v>1.5424973767051415</v>
      </c>
      <c r="D24" s="19">
        <f t="shared" si="11"/>
        <v>1.5238492850433145</v>
      </c>
      <c r="E24" s="19">
        <f t="shared" si="11"/>
        <v>1.5328545396076745</v>
      </c>
      <c r="F24" s="19">
        <f t="shared" si="11"/>
        <v>1.4427600627286983</v>
      </c>
      <c r="G24" s="19">
        <f t="shared" si="11"/>
        <v>1.6432907682646012</v>
      </c>
      <c r="H24" s="19">
        <f t="shared" si="11"/>
        <v>1.5213946117274166</v>
      </c>
      <c r="I24" s="19">
        <f t="shared" si="11"/>
        <v>1.588296760710554</v>
      </c>
      <c r="J24" s="19">
        <f t="shared" si="11"/>
        <v>1.4931650893796005</v>
      </c>
      <c r="K24" s="19">
        <f t="shared" si="11"/>
        <v>1.5439554668627244</v>
      </c>
      <c r="L24" s="19">
        <f t="shared" si="11"/>
        <v>1.5334523684486927</v>
      </c>
      <c r="M24" s="19">
        <f t="shared" si="11"/>
        <v>1.4718250630782168</v>
      </c>
      <c r="N24" s="19">
        <f t="shared" si="11"/>
        <v>1.6156282998944034</v>
      </c>
      <c r="O24" s="19">
        <f t="shared" si="11"/>
        <v>1.7022170852159295</v>
      </c>
      <c r="P24" s="19">
        <f t="shared" si="11"/>
        <v>1.5998315966740344</v>
      </c>
      <c r="Q24" s="15" t="s">
        <v>9</v>
      </c>
      <c r="R24" s="19">
        <f t="shared" si="4"/>
        <v>1.5536882811326822</v>
      </c>
      <c r="S24" s="19">
        <f t="shared" si="5"/>
        <v>6.704520392356865E-2</v>
      </c>
      <c r="T24" s="19"/>
      <c r="U24" s="19"/>
    </row>
    <row r="25" spans="1:21" ht="18.75" x14ac:dyDescent="0.35">
      <c r="A25" s="15" t="s">
        <v>51</v>
      </c>
      <c r="B25" s="19">
        <f t="shared" ref="B25:P25" si="12">100/B15*B13</f>
        <v>2.6998523518245094</v>
      </c>
      <c r="C25" s="19">
        <f t="shared" si="12"/>
        <v>2.7282266526757604</v>
      </c>
      <c r="D25" s="19">
        <f t="shared" si="12"/>
        <v>2.7658908255923174</v>
      </c>
      <c r="E25" s="19">
        <f t="shared" si="12"/>
        <v>2.7226926787437016</v>
      </c>
      <c r="F25" s="19">
        <f t="shared" si="12"/>
        <v>2.8332462101411395</v>
      </c>
      <c r="G25" s="19">
        <f t="shared" si="12"/>
        <v>2.805107808247854</v>
      </c>
      <c r="H25" s="19">
        <f t="shared" si="12"/>
        <v>2.7469624933967247</v>
      </c>
      <c r="I25" s="19">
        <f t="shared" si="12"/>
        <v>2.7063740856844309</v>
      </c>
      <c r="J25" s="19">
        <f t="shared" si="12"/>
        <v>2.7760252365930604</v>
      </c>
      <c r="K25" s="19">
        <f t="shared" si="12"/>
        <v>2.709799390820292</v>
      </c>
      <c r="L25" s="19">
        <f t="shared" si="12"/>
        <v>2.7308055876483568</v>
      </c>
      <c r="M25" s="19">
        <f t="shared" si="12"/>
        <v>2.8490328006728345</v>
      </c>
      <c r="N25" s="19">
        <f t="shared" si="12"/>
        <v>2.7455121436114043</v>
      </c>
      <c r="O25" s="19">
        <f t="shared" si="12"/>
        <v>2.6478932436692237</v>
      </c>
      <c r="P25" s="19">
        <f t="shared" si="12"/>
        <v>2.6944532154510052</v>
      </c>
      <c r="Q25" s="15" t="s">
        <v>51</v>
      </c>
      <c r="R25" s="19">
        <f t="shared" si="4"/>
        <v>2.7441249816515083</v>
      </c>
      <c r="S25" s="19">
        <f t="shared" si="5"/>
        <v>5.4346299311092326E-2</v>
      </c>
      <c r="T25" s="19"/>
      <c r="U25" s="19"/>
    </row>
    <row r="26" spans="1:21" ht="18.75" x14ac:dyDescent="0.35">
      <c r="A26" s="15" t="s">
        <v>52</v>
      </c>
      <c r="B26" s="19">
        <f t="shared" ref="B26:P26" si="13">100/B15*B14</f>
        <v>4.1552415102299092</v>
      </c>
      <c r="C26" s="19">
        <f t="shared" si="13"/>
        <v>4.1448058761804827</v>
      </c>
      <c r="D26" s="19">
        <f t="shared" si="13"/>
        <v>4.0288070138816403</v>
      </c>
      <c r="E26" s="19">
        <f t="shared" si="13"/>
        <v>4.1590738557187255</v>
      </c>
      <c r="F26" s="19">
        <f t="shared" si="13"/>
        <v>4.1400940930475691</v>
      </c>
      <c r="G26" s="19">
        <f t="shared" si="13"/>
        <v>4.1239271509315465</v>
      </c>
      <c r="H26" s="19">
        <f t="shared" si="13"/>
        <v>4.1521394611727418</v>
      </c>
      <c r="I26" s="19">
        <f t="shared" si="13"/>
        <v>4.3155694879832822</v>
      </c>
      <c r="J26" s="19">
        <f t="shared" si="13"/>
        <v>4.1009463722397479</v>
      </c>
      <c r="K26" s="19">
        <f t="shared" si="13"/>
        <v>4.159226971956727</v>
      </c>
      <c r="L26" s="19">
        <f t="shared" si="13"/>
        <v>4.1172145783005991</v>
      </c>
      <c r="M26" s="19">
        <f t="shared" si="13"/>
        <v>4.1000841042893184</v>
      </c>
      <c r="N26" s="19">
        <f t="shared" si="13"/>
        <v>4.1710665258711721</v>
      </c>
      <c r="O26" s="19">
        <f t="shared" si="13"/>
        <v>4.0033624041189455</v>
      </c>
      <c r="P26" s="19">
        <f t="shared" si="13"/>
        <v>4.2100831491421955</v>
      </c>
      <c r="Q26" s="15" t="s">
        <v>52</v>
      </c>
      <c r="R26" s="19">
        <f t="shared" si="4"/>
        <v>4.1387761703376391</v>
      </c>
      <c r="S26" s="19">
        <f t="shared" si="5"/>
        <v>7.2083735377177674E-2</v>
      </c>
      <c r="T26" s="19"/>
      <c r="U26" s="19"/>
    </row>
    <row r="27" spans="1:21" x14ac:dyDescent="0.2">
      <c r="A27" s="17" t="s">
        <v>13</v>
      </c>
      <c r="B27" s="21">
        <f t="shared" ref="B27:O27" si="14">SUM(B18:B26)</f>
        <v>99.999999999999986</v>
      </c>
      <c r="C27" s="21">
        <f t="shared" si="14"/>
        <v>100</v>
      </c>
      <c r="D27" s="21">
        <f t="shared" si="14"/>
        <v>99.999999999999986</v>
      </c>
      <c r="E27" s="21">
        <f t="shared" si="14"/>
        <v>99.999999999999957</v>
      </c>
      <c r="F27" s="21">
        <f t="shared" si="14"/>
        <v>100.00000000000001</v>
      </c>
      <c r="G27" s="21">
        <f t="shared" si="14"/>
        <v>100.00000000000001</v>
      </c>
      <c r="H27" s="21">
        <f t="shared" si="14"/>
        <v>99.999999999999986</v>
      </c>
      <c r="I27" s="21">
        <f t="shared" ref="I27:L27" si="15">SUM(I18:I26)</f>
        <v>100.00000000000001</v>
      </c>
      <c r="J27" s="21">
        <f t="shared" si="15"/>
        <v>100</v>
      </c>
      <c r="K27" s="21">
        <f t="shared" si="15"/>
        <v>99.999999999999986</v>
      </c>
      <c r="L27" s="21">
        <f t="shared" si="15"/>
        <v>100.00000000000004</v>
      </c>
      <c r="M27" s="21">
        <f t="shared" si="14"/>
        <v>100</v>
      </c>
      <c r="N27" s="21">
        <f t="shared" si="14"/>
        <v>99.999999999999986</v>
      </c>
      <c r="O27" s="21">
        <f t="shared" si="14"/>
        <v>100.00000000000003</v>
      </c>
      <c r="P27" s="21">
        <f t="shared" ref="P27" si="16">SUM(P18:P26)</f>
        <v>100.00000000000001</v>
      </c>
      <c r="Q27" s="21"/>
      <c r="R27" s="22">
        <f t="shared" si="4"/>
        <v>100</v>
      </c>
      <c r="S27" s="22" t="s">
        <v>14</v>
      </c>
    </row>
    <row r="29" spans="1:21" ht="15" x14ac:dyDescent="0.2">
      <c r="A29" s="16"/>
    </row>
    <row r="32" spans="1:21" x14ac:dyDescent="0.2"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20"/>
    </row>
    <row r="33" spans="1:19" x14ac:dyDescent="0.2"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20"/>
    </row>
    <row r="34" spans="1:19" x14ac:dyDescent="0.2"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20" t="s">
        <v>14</v>
      </c>
    </row>
    <row r="35" spans="1:19" x14ac:dyDescent="0.2"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20"/>
    </row>
    <row r="36" spans="1:19" x14ac:dyDescent="0.2"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20"/>
    </row>
    <row r="37" spans="1:19" x14ac:dyDescent="0.2"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20"/>
    </row>
    <row r="38" spans="1:19" x14ac:dyDescent="0.2"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20" t="s">
        <v>14</v>
      </c>
    </row>
    <row r="39" spans="1:19" x14ac:dyDescent="0.2"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20"/>
    </row>
    <row r="40" spans="1:19" x14ac:dyDescent="0.2"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20"/>
    </row>
    <row r="41" spans="1:19" x14ac:dyDescent="0.2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R41" s="20"/>
      <c r="S41" s="20"/>
    </row>
    <row r="44" spans="1:19" x14ac:dyDescent="0.2">
      <c r="A44" s="55"/>
      <c r="B44" s="55"/>
      <c r="C44" s="55"/>
      <c r="D44" s="55"/>
      <c r="E44" s="55"/>
    </row>
    <row r="45" spans="1:19" x14ac:dyDescent="0.2">
      <c r="A45" s="55"/>
      <c r="B45" s="55"/>
      <c r="C45" s="55"/>
      <c r="D45" s="55"/>
      <c r="E45" s="55"/>
    </row>
    <row r="46" spans="1:19" x14ac:dyDescent="0.2">
      <c r="A46" s="55"/>
      <c r="B46" s="55"/>
      <c r="C46" s="55"/>
      <c r="D46" s="55"/>
      <c r="E46" s="55"/>
    </row>
    <row r="47" spans="1:19" x14ac:dyDescent="0.2">
      <c r="A47" s="55"/>
      <c r="B47" s="55"/>
      <c r="C47" s="55"/>
      <c r="D47" s="55"/>
      <c r="E47" s="55"/>
    </row>
    <row r="48" spans="1:19" x14ac:dyDescent="0.2">
      <c r="A48" s="55"/>
      <c r="B48" s="55"/>
      <c r="C48" s="55"/>
      <c r="D48" s="55"/>
      <c r="E48" s="55"/>
    </row>
    <row r="49" spans="1:5" x14ac:dyDescent="0.2">
      <c r="A49" s="55"/>
      <c r="B49" s="55"/>
      <c r="C49" s="55"/>
      <c r="D49" s="55"/>
      <c r="E49" s="55"/>
    </row>
    <row r="50" spans="1:5" x14ac:dyDescent="0.2">
      <c r="A50" s="55"/>
      <c r="B50" s="55"/>
      <c r="C50" s="55"/>
      <c r="D50" s="55"/>
      <c r="E50" s="55"/>
    </row>
    <row r="51" spans="1:5" x14ac:dyDescent="0.2">
      <c r="A51" s="55"/>
      <c r="B51" s="55"/>
      <c r="C51" s="55"/>
      <c r="D51" s="55"/>
      <c r="E51" s="55"/>
    </row>
    <row r="52" spans="1:5" x14ac:dyDescent="0.2">
      <c r="A52" s="55"/>
      <c r="B52" s="55"/>
      <c r="C52" s="55"/>
      <c r="D52" s="55"/>
      <c r="E52" s="55"/>
    </row>
    <row r="53" spans="1:5" x14ac:dyDescent="0.2">
      <c r="A53" s="55"/>
      <c r="B53" s="55"/>
      <c r="C53" s="55"/>
      <c r="D53" s="55"/>
      <c r="E53" s="55"/>
    </row>
    <row r="54" spans="1:5" x14ac:dyDescent="0.2">
      <c r="A54" s="55"/>
      <c r="B54" s="55"/>
      <c r="C54" s="55"/>
      <c r="D54" s="55"/>
      <c r="E54" s="55"/>
    </row>
  </sheetData>
  <phoneticPr fontId="2"/>
  <pageMargins left="0.75" right="0.75" top="1" bottom="1" header="0.51200000000000001" footer="0.51200000000000001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1DB7F-7EDA-3E4B-9F6B-BC1890EC1B75}">
  <dimension ref="A1:K27"/>
  <sheetViews>
    <sheetView workbookViewId="0">
      <selection activeCell="F48" sqref="F48"/>
    </sheetView>
  </sheetViews>
  <sheetFormatPr defaultColWidth="11" defaultRowHeight="15" x14ac:dyDescent="0.2"/>
  <cols>
    <col min="1" max="11" width="9.125" style="23" customWidth="1"/>
  </cols>
  <sheetData>
    <row r="1" spans="1:11" ht="15.75" x14ac:dyDescent="0.25">
      <c r="A1" s="68" t="s">
        <v>127</v>
      </c>
    </row>
    <row r="2" spans="1:11" x14ac:dyDescent="0.2">
      <c r="A2" s="23" t="s">
        <v>128</v>
      </c>
    </row>
    <row r="3" spans="1:11" x14ac:dyDescent="0.2">
      <c r="A3" s="23" t="s">
        <v>78</v>
      </c>
    </row>
    <row r="4" spans="1:11" x14ac:dyDescent="0.2">
      <c r="A4" s="23" t="s">
        <v>129</v>
      </c>
    </row>
    <row r="5" spans="1:11" x14ac:dyDescent="0.2">
      <c r="A5" s="17" t="s">
        <v>1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/>
      <c r="J5" s="18" t="s">
        <v>35</v>
      </c>
      <c r="K5" s="18" t="s">
        <v>36</v>
      </c>
    </row>
    <row r="6" spans="1:11" ht="18.75" x14ac:dyDescent="0.35">
      <c r="A6" s="15" t="s">
        <v>48</v>
      </c>
      <c r="B6" s="19">
        <v>71.209999999999994</v>
      </c>
      <c r="C6" s="19">
        <v>70.63</v>
      </c>
      <c r="D6" s="19">
        <v>70.38</v>
      </c>
      <c r="E6" s="19">
        <v>70.099999999999994</v>
      </c>
      <c r="F6" s="19">
        <v>69.88</v>
      </c>
      <c r="G6" s="19">
        <v>67.34</v>
      </c>
      <c r="H6" s="19">
        <v>67.72</v>
      </c>
      <c r="I6" s="15" t="s">
        <v>48</v>
      </c>
      <c r="J6" s="20">
        <f t="shared" ref="J6:J14" si="0">AVERAGE(B6:H6)</f>
        <v>69.608571428571423</v>
      </c>
      <c r="K6" s="20">
        <f t="shared" ref="K6:K14" si="1">STDEV(B6:H6)</f>
        <v>1.4849963924920075</v>
      </c>
    </row>
    <row r="7" spans="1:11" ht="18.75" x14ac:dyDescent="0.35">
      <c r="A7" s="15" t="s">
        <v>49</v>
      </c>
      <c r="B7" s="19">
        <v>0.39</v>
      </c>
      <c r="C7" s="19">
        <v>0.4</v>
      </c>
      <c r="D7" s="19">
        <v>0.41</v>
      </c>
      <c r="E7" s="19">
        <v>0.4</v>
      </c>
      <c r="F7" s="19">
        <v>0.4</v>
      </c>
      <c r="G7" s="19">
        <v>0.65</v>
      </c>
      <c r="H7" s="19">
        <v>0.4</v>
      </c>
      <c r="I7" s="15" t="s">
        <v>49</v>
      </c>
      <c r="J7" s="20">
        <f t="shared" si="0"/>
        <v>0.43571428571428567</v>
      </c>
      <c r="K7" s="20">
        <f t="shared" si="1"/>
        <v>9.4667337355102771E-2</v>
      </c>
    </row>
    <row r="8" spans="1:11" ht="18.75" x14ac:dyDescent="0.35">
      <c r="A8" s="15" t="s">
        <v>53</v>
      </c>
      <c r="B8" s="19">
        <v>12.92</v>
      </c>
      <c r="C8" s="19">
        <v>13.07</v>
      </c>
      <c r="D8" s="19">
        <v>13.08</v>
      </c>
      <c r="E8" s="19">
        <v>12.72</v>
      </c>
      <c r="F8" s="19">
        <v>13.15</v>
      </c>
      <c r="G8" s="19">
        <v>12.71</v>
      </c>
      <c r="H8" s="19">
        <v>12.59</v>
      </c>
      <c r="I8" s="15" t="s">
        <v>53</v>
      </c>
      <c r="J8" s="20">
        <f t="shared" si="0"/>
        <v>12.891428571428573</v>
      </c>
      <c r="K8" s="20">
        <f t="shared" si="1"/>
        <v>0.21919767117289141</v>
      </c>
    </row>
    <row r="9" spans="1:11" x14ac:dyDescent="0.2">
      <c r="A9" s="15" t="s">
        <v>5</v>
      </c>
      <c r="B9" s="19">
        <v>2.4900000000000002</v>
      </c>
      <c r="C9" s="19">
        <v>2.5299999999999998</v>
      </c>
      <c r="D9" s="19">
        <v>2.92</v>
      </c>
      <c r="E9" s="19">
        <v>2.83</v>
      </c>
      <c r="F9" s="19">
        <v>2.4300000000000002</v>
      </c>
      <c r="G9" s="19">
        <v>2.77</v>
      </c>
      <c r="H9" s="19">
        <v>2.86</v>
      </c>
      <c r="I9" s="15" t="s">
        <v>5</v>
      </c>
      <c r="J9" s="20">
        <f t="shared" si="0"/>
        <v>2.69</v>
      </c>
      <c r="K9" s="20">
        <f t="shared" si="1"/>
        <v>0.20041623354076543</v>
      </c>
    </row>
    <row r="10" spans="1:11" x14ac:dyDescent="0.2">
      <c r="A10" s="15" t="s">
        <v>7</v>
      </c>
      <c r="B10" s="19">
        <v>0</v>
      </c>
      <c r="C10" s="19">
        <v>0.2</v>
      </c>
      <c r="D10" s="19">
        <v>0.14000000000000001</v>
      </c>
      <c r="E10" s="19">
        <v>0.09</v>
      </c>
      <c r="F10" s="19">
        <v>0</v>
      </c>
      <c r="G10" s="19">
        <v>0.1</v>
      </c>
      <c r="H10" s="19">
        <v>0.1</v>
      </c>
      <c r="I10" s="15" t="s">
        <v>7</v>
      </c>
      <c r="J10" s="20">
        <f t="shared" si="0"/>
        <v>0.09</v>
      </c>
      <c r="K10" s="20">
        <f t="shared" si="1"/>
        <v>7.1879528842826113E-2</v>
      </c>
    </row>
    <row r="11" spans="1:11" x14ac:dyDescent="0.2">
      <c r="A11" s="15" t="s">
        <v>8</v>
      </c>
      <c r="B11" s="19">
        <v>0.65</v>
      </c>
      <c r="C11" s="19">
        <v>0.44</v>
      </c>
      <c r="D11" s="19">
        <v>0.59</v>
      </c>
      <c r="E11" s="19">
        <v>0.52</v>
      </c>
      <c r="F11" s="19">
        <v>0.64</v>
      </c>
      <c r="G11" s="19">
        <v>0.62</v>
      </c>
      <c r="H11" s="19">
        <v>0.6</v>
      </c>
      <c r="I11" s="15" t="s">
        <v>8</v>
      </c>
      <c r="J11" s="20">
        <f t="shared" si="0"/>
        <v>0.58000000000000007</v>
      </c>
      <c r="K11" s="20">
        <f t="shared" si="1"/>
        <v>7.5055534994650661E-2</v>
      </c>
    </row>
    <row r="12" spans="1:11" x14ac:dyDescent="0.2">
      <c r="A12" s="15" t="s">
        <v>9</v>
      </c>
      <c r="B12" s="19">
        <v>2.99</v>
      </c>
      <c r="C12" s="19">
        <v>2.98</v>
      </c>
      <c r="D12" s="19">
        <v>3.29</v>
      </c>
      <c r="E12" s="19">
        <v>3</v>
      </c>
      <c r="F12" s="19">
        <v>3.29</v>
      </c>
      <c r="G12" s="19">
        <v>3.34</v>
      </c>
      <c r="H12" s="19">
        <v>3</v>
      </c>
      <c r="I12" s="15" t="s">
        <v>9</v>
      </c>
      <c r="J12" s="20">
        <f t="shared" si="0"/>
        <v>3.1271428571428572</v>
      </c>
      <c r="K12" s="20">
        <f t="shared" si="1"/>
        <v>0.16888993316302042</v>
      </c>
    </row>
    <row r="13" spans="1:11" ht="18.75" x14ac:dyDescent="0.35">
      <c r="A13" s="15" t="s">
        <v>54</v>
      </c>
      <c r="B13" s="19">
        <v>3.34</v>
      </c>
      <c r="C13" s="19">
        <v>3.61</v>
      </c>
      <c r="D13" s="19">
        <v>3.33</v>
      </c>
      <c r="E13" s="19">
        <v>3.32</v>
      </c>
      <c r="F13" s="19">
        <v>3.3</v>
      </c>
      <c r="G13" s="19">
        <v>3.23</v>
      </c>
      <c r="H13" s="19">
        <v>3.33</v>
      </c>
      <c r="I13" s="15" t="s">
        <v>54</v>
      </c>
      <c r="J13" s="20">
        <f t="shared" si="0"/>
        <v>3.3514285714285714</v>
      </c>
      <c r="K13" s="20">
        <f t="shared" si="1"/>
        <v>0.11992060865819676</v>
      </c>
    </row>
    <row r="14" spans="1:11" ht="18.75" x14ac:dyDescent="0.35">
      <c r="A14" s="15" t="s">
        <v>55</v>
      </c>
      <c r="B14" s="19">
        <v>1.54</v>
      </c>
      <c r="C14" s="19">
        <v>1.56</v>
      </c>
      <c r="D14" s="19">
        <v>1.49</v>
      </c>
      <c r="E14" s="19">
        <v>1.52</v>
      </c>
      <c r="F14" s="19">
        <v>1.53</v>
      </c>
      <c r="G14" s="19">
        <v>1.43</v>
      </c>
      <c r="H14" s="19">
        <v>1.46</v>
      </c>
      <c r="I14" s="15" t="s">
        <v>55</v>
      </c>
      <c r="J14" s="20">
        <f t="shared" si="0"/>
        <v>1.5042857142857144</v>
      </c>
      <c r="K14" s="20">
        <f t="shared" si="1"/>
        <v>4.6496287614225355E-2</v>
      </c>
    </row>
    <row r="15" spans="1:11" x14ac:dyDescent="0.2">
      <c r="A15" s="17" t="s">
        <v>13</v>
      </c>
      <c r="B15" s="21">
        <f t="shared" ref="B15:H15" si="2">SUM(B6:B14)</f>
        <v>95.53</v>
      </c>
      <c r="C15" s="21">
        <f t="shared" si="2"/>
        <v>95.42</v>
      </c>
      <c r="D15" s="21">
        <f t="shared" si="2"/>
        <v>95.63</v>
      </c>
      <c r="E15" s="21">
        <f t="shared" si="2"/>
        <v>94.499999999999986</v>
      </c>
      <c r="F15" s="21">
        <f t="shared" si="2"/>
        <v>94.620000000000019</v>
      </c>
      <c r="G15" s="21">
        <f t="shared" si="2"/>
        <v>92.190000000000026</v>
      </c>
      <c r="H15" s="21">
        <f t="shared" si="2"/>
        <v>92.059999999999988</v>
      </c>
      <c r="I15" s="21"/>
      <c r="J15" s="22">
        <f>SUM(J6:J14)</f>
        <v>94.278571428571425</v>
      </c>
      <c r="K15" s="22" t="s">
        <v>14</v>
      </c>
    </row>
    <row r="16" spans="1:11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spans="1:11" x14ac:dyDescent="0.2">
      <c r="A17" s="17" t="s">
        <v>1</v>
      </c>
      <c r="B17" s="17" t="s">
        <v>14</v>
      </c>
      <c r="C17" s="17"/>
      <c r="D17" s="17"/>
      <c r="E17" s="17"/>
      <c r="F17" s="17"/>
      <c r="G17" s="17"/>
      <c r="H17" s="17"/>
      <c r="I17" s="17"/>
      <c r="J17" s="18" t="s">
        <v>35</v>
      </c>
      <c r="K17" s="18" t="s">
        <v>36</v>
      </c>
    </row>
    <row r="18" spans="1:11" ht="18.75" x14ac:dyDescent="0.35">
      <c r="A18" s="15" t="s">
        <v>48</v>
      </c>
      <c r="B18" s="19">
        <f t="shared" ref="B18:H18" si="3">100/B15*B6</f>
        <v>74.542028682089395</v>
      </c>
      <c r="C18" s="19">
        <f t="shared" si="3"/>
        <v>74.020121567805489</v>
      </c>
      <c r="D18" s="19">
        <f t="shared" si="3"/>
        <v>73.596151835198157</v>
      </c>
      <c r="E18" s="19">
        <f t="shared" si="3"/>
        <v>74.179894179894191</v>
      </c>
      <c r="F18" s="19">
        <f t="shared" si="3"/>
        <v>73.853307968716948</v>
      </c>
      <c r="G18" s="19">
        <f t="shared" si="3"/>
        <v>73.044798785117663</v>
      </c>
      <c r="H18" s="19">
        <f t="shared" si="3"/>
        <v>73.56072126873778</v>
      </c>
      <c r="I18" s="15" t="s">
        <v>48</v>
      </c>
      <c r="J18" s="19">
        <f t="shared" ref="J18:J26" si="4">AVERAGE(B18:H18)</f>
        <v>73.82814632679424</v>
      </c>
      <c r="K18" s="19">
        <f t="shared" ref="K18:K26" si="5">STDEV(B18:H18)</f>
        <v>0.48473586408921693</v>
      </c>
    </row>
    <row r="19" spans="1:11" ht="18.75" x14ac:dyDescent="0.35">
      <c r="A19" s="15" t="s">
        <v>49</v>
      </c>
      <c r="B19" s="19">
        <f t="shared" ref="B19:H19" si="6">100/B15*B7</f>
        <v>0.40824871768030985</v>
      </c>
      <c r="C19" s="19">
        <f t="shared" si="6"/>
        <v>0.41919932928107317</v>
      </c>
      <c r="D19" s="19">
        <f t="shared" si="6"/>
        <v>0.42873575237896056</v>
      </c>
      <c r="E19" s="19">
        <f t="shared" si="6"/>
        <v>0.42328042328042337</v>
      </c>
      <c r="F19" s="19">
        <f t="shared" si="6"/>
        <v>0.42274360600295913</v>
      </c>
      <c r="G19" s="19">
        <f t="shared" si="6"/>
        <v>0.70506562533897366</v>
      </c>
      <c r="H19" s="19">
        <f t="shared" si="6"/>
        <v>0.43449923962633075</v>
      </c>
      <c r="I19" s="15" t="s">
        <v>49</v>
      </c>
      <c r="J19" s="19">
        <f t="shared" si="4"/>
        <v>0.46311038479843297</v>
      </c>
      <c r="K19" s="19">
        <f t="shared" si="5"/>
        <v>0.10700189826006259</v>
      </c>
    </row>
    <row r="20" spans="1:11" ht="18.75" x14ac:dyDescent="0.35">
      <c r="A20" s="15" t="s">
        <v>53</v>
      </c>
      <c r="B20" s="19">
        <f t="shared" ref="B20:H20" si="7">100/B15*B8</f>
        <v>13.524547262640008</v>
      </c>
      <c r="C20" s="19">
        <f t="shared" si="7"/>
        <v>13.697338084259064</v>
      </c>
      <c r="D20" s="19">
        <f t="shared" si="7"/>
        <v>13.677716197845864</v>
      </c>
      <c r="E20" s="19">
        <f t="shared" si="7"/>
        <v>13.460317460317462</v>
      </c>
      <c r="F20" s="19">
        <f t="shared" si="7"/>
        <v>13.897696047347281</v>
      </c>
      <c r="G20" s="19">
        <f t="shared" si="7"/>
        <v>13.786744766243624</v>
      </c>
      <c r="H20" s="19">
        <f t="shared" si="7"/>
        <v>13.675863567238759</v>
      </c>
      <c r="I20" s="15" t="s">
        <v>53</v>
      </c>
      <c r="J20" s="19">
        <f t="shared" si="4"/>
        <v>13.674317626556009</v>
      </c>
      <c r="K20" s="19">
        <f t="shared" si="5"/>
        <v>0.14793517463372446</v>
      </c>
    </row>
    <row r="21" spans="1:11" x14ac:dyDescent="0.2">
      <c r="A21" s="15" t="s">
        <v>5</v>
      </c>
      <c r="B21" s="19">
        <f t="shared" ref="B21:H21" si="8">100/B15*B9</f>
        <v>2.6065110436512091</v>
      </c>
      <c r="C21" s="19">
        <f t="shared" si="8"/>
        <v>2.6514357577027874</v>
      </c>
      <c r="D21" s="19">
        <f t="shared" si="8"/>
        <v>3.0534351145038165</v>
      </c>
      <c r="E21" s="19">
        <f t="shared" si="8"/>
        <v>2.9947089947089953</v>
      </c>
      <c r="F21" s="19">
        <f t="shared" si="8"/>
        <v>2.5681674064679769</v>
      </c>
      <c r="G21" s="19">
        <f t="shared" si="8"/>
        <v>3.0046642802907031</v>
      </c>
      <c r="H21" s="19">
        <f t="shared" si="8"/>
        <v>3.1066695633282646</v>
      </c>
      <c r="I21" s="15" t="s">
        <v>5</v>
      </c>
      <c r="J21" s="19">
        <f t="shared" si="4"/>
        <v>2.8550845943791074</v>
      </c>
      <c r="K21" s="19">
        <f t="shared" si="5"/>
        <v>0.23455280590935451</v>
      </c>
    </row>
    <row r="22" spans="1:11" x14ac:dyDescent="0.2">
      <c r="A22" s="15" t="s">
        <v>7</v>
      </c>
      <c r="B22" s="19">
        <f t="shared" ref="B22:H22" si="9">100/B15*B10</f>
        <v>0</v>
      </c>
      <c r="C22" s="19">
        <f t="shared" si="9"/>
        <v>0.20959966464053659</v>
      </c>
      <c r="D22" s="19">
        <f t="shared" si="9"/>
        <v>0.14639757398305972</v>
      </c>
      <c r="E22" s="19">
        <f t="shared" si="9"/>
        <v>9.5238095238095247E-2</v>
      </c>
      <c r="F22" s="19">
        <f t="shared" si="9"/>
        <v>0</v>
      </c>
      <c r="G22" s="19">
        <f t="shared" si="9"/>
        <v>0.1084716346675344</v>
      </c>
      <c r="H22" s="19">
        <f t="shared" si="9"/>
        <v>0.10862480990658269</v>
      </c>
      <c r="I22" s="15" t="s">
        <v>7</v>
      </c>
      <c r="J22" s="19">
        <f t="shared" si="4"/>
        <v>9.5475968347972673E-2</v>
      </c>
      <c r="K22" s="19">
        <f t="shared" si="5"/>
        <v>7.5487730792204527E-2</v>
      </c>
    </row>
    <row r="23" spans="1:11" x14ac:dyDescent="0.2">
      <c r="A23" s="15" t="s">
        <v>8</v>
      </c>
      <c r="B23" s="19">
        <f t="shared" ref="B23:H23" si="10">100/B15*B11</f>
        <v>0.68041452946718306</v>
      </c>
      <c r="C23" s="19">
        <f t="shared" si="10"/>
        <v>0.46111926220918042</v>
      </c>
      <c r="D23" s="19">
        <f t="shared" si="10"/>
        <v>0.6169612046428945</v>
      </c>
      <c r="E23" s="19">
        <f t="shared" si="10"/>
        <v>0.55026455026455035</v>
      </c>
      <c r="F23" s="19">
        <f t="shared" si="10"/>
        <v>0.67638976960473463</v>
      </c>
      <c r="G23" s="19">
        <f t="shared" si="10"/>
        <v>0.67252413493871332</v>
      </c>
      <c r="H23" s="19">
        <f t="shared" si="10"/>
        <v>0.65174885943949601</v>
      </c>
      <c r="I23" s="15" t="s">
        <v>8</v>
      </c>
      <c r="J23" s="19">
        <f t="shared" si="4"/>
        <v>0.61563175865239317</v>
      </c>
      <c r="K23" s="19">
        <f t="shared" si="5"/>
        <v>8.2237746457321237E-2</v>
      </c>
    </row>
    <row r="24" spans="1:11" x14ac:dyDescent="0.2">
      <c r="A24" s="15" t="s">
        <v>9</v>
      </c>
      <c r="B24" s="19">
        <f t="shared" ref="B24:H24" si="11">100/B15*B12</f>
        <v>3.1299068355490425</v>
      </c>
      <c r="C24" s="19">
        <f t="shared" si="11"/>
        <v>3.1230350031439946</v>
      </c>
      <c r="D24" s="19">
        <f t="shared" si="11"/>
        <v>3.4403429886019032</v>
      </c>
      <c r="E24" s="19">
        <f t="shared" si="11"/>
        <v>3.1746031746031749</v>
      </c>
      <c r="F24" s="19">
        <f t="shared" si="11"/>
        <v>3.4770661593743388</v>
      </c>
      <c r="G24" s="19">
        <f t="shared" si="11"/>
        <v>3.6229525978956487</v>
      </c>
      <c r="H24" s="19">
        <f t="shared" si="11"/>
        <v>3.25874429719748</v>
      </c>
      <c r="I24" s="15" t="s">
        <v>9</v>
      </c>
      <c r="J24" s="19">
        <f t="shared" si="4"/>
        <v>3.3180930080522262</v>
      </c>
      <c r="K24" s="19">
        <f t="shared" si="5"/>
        <v>0.19609952944389999</v>
      </c>
    </row>
    <row r="25" spans="1:11" ht="18.75" x14ac:dyDescent="0.35">
      <c r="A25" s="15" t="s">
        <v>54</v>
      </c>
      <c r="B25" s="19">
        <f t="shared" ref="B25:H25" si="12">100/B15*B13</f>
        <v>3.496283889877525</v>
      </c>
      <c r="C25" s="19">
        <f t="shared" si="12"/>
        <v>3.7832739467616849</v>
      </c>
      <c r="D25" s="19">
        <f t="shared" si="12"/>
        <v>3.4821708668827775</v>
      </c>
      <c r="E25" s="19">
        <f t="shared" si="12"/>
        <v>3.5132275132275135</v>
      </c>
      <c r="F25" s="19">
        <f t="shared" si="12"/>
        <v>3.4876347495244122</v>
      </c>
      <c r="G25" s="19">
        <f t="shared" si="12"/>
        <v>3.5036337997613609</v>
      </c>
      <c r="H25" s="19">
        <f t="shared" si="12"/>
        <v>3.6172061698892031</v>
      </c>
      <c r="I25" s="15" t="s">
        <v>54</v>
      </c>
      <c r="J25" s="19">
        <f t="shared" si="4"/>
        <v>3.5547758479892111</v>
      </c>
      <c r="K25" s="19">
        <f t="shared" si="5"/>
        <v>0.11079366633660841</v>
      </c>
    </row>
    <row r="26" spans="1:11" ht="18.75" x14ac:dyDescent="0.35">
      <c r="A26" s="15" t="s">
        <v>55</v>
      </c>
      <c r="B26" s="19">
        <f t="shared" ref="B26:H26" si="13">100/B15*B14</f>
        <v>1.6120590390453262</v>
      </c>
      <c r="C26" s="19">
        <f t="shared" si="13"/>
        <v>1.6348773841961852</v>
      </c>
      <c r="D26" s="19">
        <f t="shared" si="13"/>
        <v>1.558088465962564</v>
      </c>
      <c r="E26" s="19">
        <f t="shared" si="13"/>
        <v>1.6084656084656088</v>
      </c>
      <c r="F26" s="19">
        <f t="shared" si="13"/>
        <v>1.6169942929613186</v>
      </c>
      <c r="G26" s="19">
        <f t="shared" si="13"/>
        <v>1.5511443757457419</v>
      </c>
      <c r="H26" s="19">
        <f t="shared" si="13"/>
        <v>1.5859222246361071</v>
      </c>
      <c r="I26" s="15" t="s">
        <v>55</v>
      </c>
      <c r="J26" s="19">
        <f t="shared" si="4"/>
        <v>1.5953644844304076</v>
      </c>
      <c r="K26" s="19">
        <f t="shared" si="5"/>
        <v>3.139411119058852E-2</v>
      </c>
    </row>
    <row r="27" spans="1:11" x14ac:dyDescent="0.2">
      <c r="A27" s="17" t="s">
        <v>13</v>
      </c>
      <c r="B27" s="21">
        <f t="shared" ref="B27:H27" si="14">SUM(B18:B26)</f>
        <v>100</v>
      </c>
      <c r="C27" s="21">
        <f t="shared" si="14"/>
        <v>99.999999999999986</v>
      </c>
      <c r="D27" s="21">
        <f t="shared" si="14"/>
        <v>100</v>
      </c>
      <c r="E27" s="21">
        <f t="shared" si="14"/>
        <v>100.00000000000003</v>
      </c>
      <c r="F27" s="21">
        <f t="shared" si="14"/>
        <v>99.999999999999986</v>
      </c>
      <c r="G27" s="21">
        <f t="shared" si="14"/>
        <v>99.999999999999957</v>
      </c>
      <c r="H27" s="21">
        <f t="shared" si="14"/>
        <v>100.00000000000001</v>
      </c>
      <c r="I27" s="21"/>
      <c r="J27" s="21">
        <f>SUM(J18:J26)</f>
        <v>99.999999999999986</v>
      </c>
      <c r="K27" s="17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V86"/>
  <sheetViews>
    <sheetView workbookViewId="0">
      <selection activeCell="A59" sqref="A59"/>
    </sheetView>
  </sheetViews>
  <sheetFormatPr defaultColWidth="8.625" defaultRowHeight="14.25" x14ac:dyDescent="0.2"/>
  <cols>
    <col min="1" max="16384" width="8.625" style="15"/>
  </cols>
  <sheetData>
    <row r="1" spans="1:19" ht="15.75" x14ac:dyDescent="0.25">
      <c r="A1" s="56" t="s">
        <v>155</v>
      </c>
      <c r="B1" s="16"/>
    </row>
    <row r="2" spans="1:19" x14ac:dyDescent="0.2">
      <c r="A2" s="25" t="s">
        <v>68</v>
      </c>
      <c r="I2" s="15" t="s">
        <v>0</v>
      </c>
      <c r="M2" s="15" t="s">
        <v>0</v>
      </c>
    </row>
    <row r="3" spans="1:19" x14ac:dyDescent="0.2">
      <c r="A3" s="15" t="s">
        <v>78</v>
      </c>
    </row>
    <row r="4" spans="1:19" x14ac:dyDescent="0.2">
      <c r="A4" s="15" t="s">
        <v>44</v>
      </c>
    </row>
    <row r="5" spans="1:19" x14ac:dyDescent="0.2">
      <c r="A5" s="17" t="s">
        <v>1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18" t="s">
        <v>56</v>
      </c>
      <c r="S5" s="18" t="s">
        <v>36</v>
      </c>
    </row>
    <row r="6" spans="1:19" ht="18.75" x14ac:dyDescent="0.35">
      <c r="A6" s="15" t="s">
        <v>48</v>
      </c>
      <c r="B6" s="19">
        <v>74.34</v>
      </c>
      <c r="C6" s="19">
        <v>73.33</v>
      </c>
      <c r="D6" s="19">
        <v>72.23</v>
      </c>
      <c r="E6" s="19">
        <v>71.430000000000007</v>
      </c>
      <c r="F6" s="19">
        <v>71.709999999999994</v>
      </c>
      <c r="G6" s="19">
        <v>71.12</v>
      </c>
      <c r="H6" s="19">
        <v>70.61</v>
      </c>
      <c r="I6" s="19">
        <v>73.81</v>
      </c>
      <c r="J6" s="19">
        <v>73.03</v>
      </c>
      <c r="K6" s="19">
        <v>72.069999999999993</v>
      </c>
      <c r="L6" s="19">
        <v>73.78</v>
      </c>
      <c r="M6" s="19">
        <v>73.86</v>
      </c>
      <c r="N6" s="19">
        <v>73.28</v>
      </c>
      <c r="O6" s="19">
        <v>74.12</v>
      </c>
      <c r="P6" s="19">
        <v>73.099999999999994</v>
      </c>
      <c r="Q6" s="15" t="s">
        <v>48</v>
      </c>
      <c r="R6" s="20">
        <f t="shared" ref="R6:R14" si="0">AVERAGE(B6:P6)</f>
        <v>72.787999999999997</v>
      </c>
      <c r="S6" s="20">
        <f t="shared" ref="S6:S14" si="1">STDEV(B6:P6)</f>
        <v>1.1775106914892235</v>
      </c>
    </row>
    <row r="7" spans="1:19" ht="18.75" x14ac:dyDescent="0.35">
      <c r="A7" s="15" t="s">
        <v>49</v>
      </c>
      <c r="B7" s="19">
        <v>0.14000000000000001</v>
      </c>
      <c r="C7" s="19">
        <v>0.11</v>
      </c>
      <c r="D7" s="19">
        <v>0.03</v>
      </c>
      <c r="E7" s="19">
        <v>0.12</v>
      </c>
      <c r="F7" s="19">
        <v>0.13</v>
      </c>
      <c r="G7" s="19">
        <v>0.1</v>
      </c>
      <c r="H7" s="19">
        <v>0.03</v>
      </c>
      <c r="I7" s="19">
        <v>0.05</v>
      </c>
      <c r="J7" s="19">
        <v>7.0000000000000007E-2</v>
      </c>
      <c r="K7" s="19">
        <v>0.15</v>
      </c>
      <c r="L7" s="19">
        <v>0.17</v>
      </c>
      <c r="M7" s="19">
        <v>0.21</v>
      </c>
      <c r="N7" s="19">
        <v>0.11</v>
      </c>
      <c r="O7" s="19">
        <v>0.08</v>
      </c>
      <c r="P7" s="19">
        <v>0.08</v>
      </c>
      <c r="Q7" s="15" t="s">
        <v>49</v>
      </c>
      <c r="R7" s="20">
        <f t="shared" si="0"/>
        <v>0.10533333333333335</v>
      </c>
      <c r="S7" s="20">
        <f t="shared" si="1"/>
        <v>5.0831186527657585E-2</v>
      </c>
    </row>
    <row r="8" spans="1:19" ht="18.75" x14ac:dyDescent="0.35">
      <c r="A8" s="15" t="s">
        <v>50</v>
      </c>
      <c r="B8" s="19">
        <v>12.72</v>
      </c>
      <c r="C8" s="19">
        <v>12.51</v>
      </c>
      <c r="D8" s="19">
        <v>12.23</v>
      </c>
      <c r="E8" s="19">
        <v>12.19</v>
      </c>
      <c r="F8" s="19">
        <v>12.14</v>
      </c>
      <c r="G8" s="19">
        <v>12.11</v>
      </c>
      <c r="H8" s="19">
        <v>11.97</v>
      </c>
      <c r="I8" s="19">
        <v>12.58</v>
      </c>
      <c r="J8" s="19">
        <v>12.5</v>
      </c>
      <c r="K8" s="19">
        <v>12.32</v>
      </c>
      <c r="L8" s="19">
        <v>12.56</v>
      </c>
      <c r="M8" s="19">
        <v>12.64</v>
      </c>
      <c r="N8" s="19">
        <v>12.66</v>
      </c>
      <c r="O8" s="19">
        <v>12.67</v>
      </c>
      <c r="P8" s="19">
        <v>12.53</v>
      </c>
      <c r="Q8" s="15" t="s">
        <v>50</v>
      </c>
      <c r="R8" s="20">
        <f t="shared" si="0"/>
        <v>12.422000000000001</v>
      </c>
      <c r="S8" s="20">
        <f t="shared" si="1"/>
        <v>0.23997618929504536</v>
      </c>
    </row>
    <row r="9" spans="1:19" x14ac:dyDescent="0.2">
      <c r="A9" s="15" t="s">
        <v>5</v>
      </c>
      <c r="B9" s="19">
        <v>0.42</v>
      </c>
      <c r="C9" s="19">
        <v>0.4</v>
      </c>
      <c r="D9" s="19">
        <v>0.37</v>
      </c>
      <c r="E9" s="19">
        <v>0.47</v>
      </c>
      <c r="F9" s="19">
        <v>0.45</v>
      </c>
      <c r="G9" s="19">
        <v>0.48</v>
      </c>
      <c r="H9" s="19">
        <v>0.5</v>
      </c>
      <c r="I9" s="19">
        <v>0.41</v>
      </c>
      <c r="J9" s="19">
        <v>0.54</v>
      </c>
      <c r="K9" s="19">
        <v>0.45</v>
      </c>
      <c r="L9" s="19">
        <v>0.53</v>
      </c>
      <c r="M9" s="19">
        <v>0.55000000000000004</v>
      </c>
      <c r="N9" s="19">
        <v>0.56000000000000005</v>
      </c>
      <c r="O9" s="19">
        <v>0.59</v>
      </c>
      <c r="P9" s="19">
        <v>0.56000000000000005</v>
      </c>
      <c r="Q9" s="15" t="s">
        <v>6</v>
      </c>
      <c r="R9" s="20">
        <f t="shared" si="0"/>
        <v>0.48533333333333339</v>
      </c>
      <c r="S9" s="20">
        <f t="shared" si="1"/>
        <v>6.801960501698455E-2</v>
      </c>
    </row>
    <row r="10" spans="1:19" x14ac:dyDescent="0.2">
      <c r="A10" s="15" t="s">
        <v>7</v>
      </c>
      <c r="B10" s="19">
        <v>0.18</v>
      </c>
      <c r="C10" s="19">
        <v>0.04</v>
      </c>
      <c r="D10" s="19">
        <v>0.22</v>
      </c>
      <c r="E10" s="19">
        <v>0.14000000000000001</v>
      </c>
      <c r="F10" s="19">
        <v>0.23</v>
      </c>
      <c r="G10" s="19">
        <v>0.21</v>
      </c>
      <c r="H10" s="19">
        <v>0.06</v>
      </c>
      <c r="I10" s="19">
        <v>0.12</v>
      </c>
      <c r="J10" s="19">
        <v>0.26</v>
      </c>
      <c r="K10" s="19">
        <v>0.23</v>
      </c>
      <c r="L10" s="19">
        <v>0.17</v>
      </c>
      <c r="M10" s="19">
        <v>0.37</v>
      </c>
      <c r="N10" s="19">
        <v>0.16</v>
      </c>
      <c r="O10" s="19">
        <v>0.16</v>
      </c>
      <c r="P10" s="19">
        <v>0.08</v>
      </c>
      <c r="Q10" s="15" t="s">
        <v>7</v>
      </c>
      <c r="R10" s="20">
        <f t="shared" si="0"/>
        <v>0.17533333333333337</v>
      </c>
      <c r="S10" s="20">
        <f t="shared" si="1"/>
        <v>8.4419586984695955E-2</v>
      </c>
    </row>
    <row r="11" spans="1:19" x14ac:dyDescent="0.2">
      <c r="A11" s="15" t="s">
        <v>8</v>
      </c>
      <c r="B11" s="19">
        <v>0.16</v>
      </c>
      <c r="C11" s="19">
        <v>0.12</v>
      </c>
      <c r="D11" s="19">
        <v>0.11</v>
      </c>
      <c r="E11" s="19">
        <v>0.08</v>
      </c>
      <c r="F11" s="19">
        <v>0.09</v>
      </c>
      <c r="G11" s="19">
        <v>0.14000000000000001</v>
      </c>
      <c r="H11" s="19">
        <v>0.08</v>
      </c>
      <c r="I11" s="19">
        <v>0.17</v>
      </c>
      <c r="J11" s="19">
        <v>0.12</v>
      </c>
      <c r="K11" s="19">
        <v>0.16</v>
      </c>
      <c r="L11" s="19">
        <v>0.15</v>
      </c>
      <c r="M11" s="19">
        <v>0.12</v>
      </c>
      <c r="N11" s="19">
        <v>0.18</v>
      </c>
      <c r="O11" s="19">
        <v>0.09</v>
      </c>
      <c r="P11" s="19">
        <v>0.15</v>
      </c>
      <c r="Q11" s="15" t="s">
        <v>8</v>
      </c>
      <c r="R11" s="20">
        <f t="shared" si="0"/>
        <v>0.128</v>
      </c>
      <c r="S11" s="20">
        <f t="shared" si="1"/>
        <v>3.3423687066852129E-2</v>
      </c>
    </row>
    <row r="12" spans="1:19" x14ac:dyDescent="0.2">
      <c r="A12" s="15" t="s">
        <v>9</v>
      </c>
      <c r="B12" s="19">
        <v>0.51</v>
      </c>
      <c r="C12" s="19">
        <v>0.49</v>
      </c>
      <c r="D12" s="19">
        <v>0.48</v>
      </c>
      <c r="E12" s="19">
        <v>0.4</v>
      </c>
      <c r="F12" s="19">
        <v>0.49</v>
      </c>
      <c r="G12" s="19">
        <v>0.51</v>
      </c>
      <c r="H12" s="19">
        <v>0.46</v>
      </c>
      <c r="I12" s="19">
        <v>0.4</v>
      </c>
      <c r="J12" s="19">
        <v>0.43</v>
      </c>
      <c r="K12" s="19">
        <v>0.4</v>
      </c>
      <c r="L12" s="19">
        <v>0.37</v>
      </c>
      <c r="M12" s="19">
        <v>0.5</v>
      </c>
      <c r="N12" s="19">
        <v>0.42</v>
      </c>
      <c r="O12" s="19">
        <v>0.47</v>
      </c>
      <c r="P12" s="19">
        <v>0.41</v>
      </c>
      <c r="Q12" s="15" t="s">
        <v>10</v>
      </c>
      <c r="R12" s="20">
        <f t="shared" si="0"/>
        <v>0.44933333333333336</v>
      </c>
      <c r="S12" s="20">
        <f t="shared" si="1"/>
        <v>4.7126981453858678E-2</v>
      </c>
    </row>
    <row r="13" spans="1:19" ht="18.75" x14ac:dyDescent="0.35">
      <c r="A13" s="15" t="s">
        <v>51</v>
      </c>
      <c r="B13" s="19">
        <v>3.82</v>
      </c>
      <c r="C13" s="19">
        <v>3.93</v>
      </c>
      <c r="D13" s="19">
        <v>3.75</v>
      </c>
      <c r="E13" s="19">
        <v>3.83</v>
      </c>
      <c r="F13" s="19">
        <v>3.87</v>
      </c>
      <c r="G13" s="19">
        <v>3.86</v>
      </c>
      <c r="H13" s="19">
        <v>3.88</v>
      </c>
      <c r="I13" s="19">
        <v>4.04</v>
      </c>
      <c r="J13" s="19">
        <v>4.04</v>
      </c>
      <c r="K13" s="19">
        <v>3.89</v>
      </c>
      <c r="L13" s="19">
        <v>3.47</v>
      </c>
      <c r="M13" s="19">
        <v>4.07</v>
      </c>
      <c r="N13" s="19">
        <v>3.75</v>
      </c>
      <c r="O13" s="19">
        <v>4.22</v>
      </c>
      <c r="P13" s="19">
        <v>3.95</v>
      </c>
      <c r="Q13" s="15" t="s">
        <v>51</v>
      </c>
      <c r="R13" s="20">
        <f t="shared" si="0"/>
        <v>3.8913333333333333</v>
      </c>
      <c r="S13" s="20">
        <f t="shared" si="1"/>
        <v>0.17257986418991503</v>
      </c>
    </row>
    <row r="14" spans="1:19" ht="18.75" x14ac:dyDescent="0.35">
      <c r="A14" s="15" t="s">
        <v>52</v>
      </c>
      <c r="B14" s="19">
        <v>3.13</v>
      </c>
      <c r="C14" s="19">
        <v>3.11</v>
      </c>
      <c r="D14" s="19">
        <v>3.05</v>
      </c>
      <c r="E14" s="19">
        <v>3.07</v>
      </c>
      <c r="F14" s="19">
        <v>3.12</v>
      </c>
      <c r="G14" s="19">
        <v>3.06</v>
      </c>
      <c r="H14" s="19">
        <v>2.98</v>
      </c>
      <c r="I14" s="19">
        <v>3.12</v>
      </c>
      <c r="J14" s="19">
        <v>3.18</v>
      </c>
      <c r="K14" s="19">
        <v>3.16</v>
      </c>
      <c r="L14" s="19">
        <v>3.2</v>
      </c>
      <c r="M14" s="19">
        <v>3.09</v>
      </c>
      <c r="N14" s="19">
        <v>3.24</v>
      </c>
      <c r="O14" s="19">
        <v>2.97</v>
      </c>
      <c r="P14" s="19">
        <v>3.01</v>
      </c>
      <c r="Q14" s="15" t="s">
        <v>52</v>
      </c>
      <c r="R14" s="20">
        <f t="shared" si="0"/>
        <v>3.0993333333333331</v>
      </c>
      <c r="S14" s="20">
        <f t="shared" si="1"/>
        <v>7.8327760693371704E-2</v>
      </c>
    </row>
    <row r="15" spans="1:19" x14ac:dyDescent="0.2">
      <c r="A15" s="17" t="s">
        <v>13</v>
      </c>
      <c r="B15" s="21">
        <f t="shared" ref="B15:P15" si="2">SUM(B6:B14)</f>
        <v>95.42</v>
      </c>
      <c r="C15" s="21">
        <f t="shared" si="2"/>
        <v>94.04000000000002</v>
      </c>
      <c r="D15" s="21">
        <f t="shared" si="2"/>
        <v>92.470000000000013</v>
      </c>
      <c r="E15" s="21">
        <f t="shared" si="2"/>
        <v>91.73</v>
      </c>
      <c r="F15" s="21">
        <f t="shared" si="2"/>
        <v>92.23</v>
      </c>
      <c r="G15" s="21">
        <f t="shared" si="2"/>
        <v>91.59</v>
      </c>
      <c r="H15" s="21">
        <f t="shared" si="2"/>
        <v>90.57</v>
      </c>
      <c r="I15" s="21">
        <f t="shared" si="2"/>
        <v>94.700000000000017</v>
      </c>
      <c r="J15" s="21">
        <f t="shared" si="2"/>
        <v>94.17000000000003</v>
      </c>
      <c r="K15" s="21">
        <f t="shared" si="2"/>
        <v>92.83</v>
      </c>
      <c r="L15" s="21">
        <f t="shared" si="2"/>
        <v>94.40000000000002</v>
      </c>
      <c r="M15" s="21">
        <f t="shared" si="2"/>
        <v>95.41</v>
      </c>
      <c r="N15" s="21">
        <f t="shared" si="2"/>
        <v>94.36</v>
      </c>
      <c r="O15" s="21">
        <f t="shared" si="2"/>
        <v>95.37</v>
      </c>
      <c r="P15" s="21">
        <f t="shared" si="2"/>
        <v>93.87</v>
      </c>
      <c r="Q15" s="21"/>
      <c r="R15" s="22">
        <f>AVERAGE(B15:P15)</f>
        <v>93.544000000000025</v>
      </c>
      <c r="S15" s="22" t="s">
        <v>14</v>
      </c>
    </row>
    <row r="17" spans="1:21" x14ac:dyDescent="0.2">
      <c r="A17" s="17" t="s">
        <v>15</v>
      </c>
      <c r="B17" s="17" t="s">
        <v>16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s">
        <v>56</v>
      </c>
      <c r="S17" s="18" t="s">
        <v>36</v>
      </c>
      <c r="T17" s="28"/>
      <c r="U17" s="28"/>
    </row>
    <row r="18" spans="1:21" ht="18.75" x14ac:dyDescent="0.35">
      <c r="A18" s="15" t="s">
        <v>48</v>
      </c>
      <c r="B18" s="19">
        <f t="shared" ref="B18:P18" si="3">100/B15*B6</f>
        <v>77.908195346887439</v>
      </c>
      <c r="C18" s="19">
        <f t="shared" si="3"/>
        <v>77.977456401531242</v>
      </c>
      <c r="D18" s="19">
        <f t="shared" si="3"/>
        <v>78.111820049745845</v>
      </c>
      <c r="E18" s="19">
        <f t="shared" si="3"/>
        <v>77.869835386460267</v>
      </c>
      <c r="F18" s="19">
        <f t="shared" si="3"/>
        <v>77.751273988940682</v>
      </c>
      <c r="G18" s="19">
        <f t="shared" si="3"/>
        <v>77.650398515121736</v>
      </c>
      <c r="H18" s="19">
        <f t="shared" si="3"/>
        <v>77.961797504692512</v>
      </c>
      <c r="I18" s="19">
        <f t="shared" si="3"/>
        <v>77.940865892291427</v>
      </c>
      <c r="J18" s="19">
        <f t="shared" si="3"/>
        <v>77.551237124349555</v>
      </c>
      <c r="K18" s="19">
        <f t="shared" si="3"/>
        <v>77.636539911666475</v>
      </c>
      <c r="L18" s="19">
        <f t="shared" si="3"/>
        <v>78.156779661016941</v>
      </c>
      <c r="M18" s="19">
        <f t="shared" si="3"/>
        <v>77.413269049365908</v>
      </c>
      <c r="N18" s="19">
        <f t="shared" si="3"/>
        <v>77.660025434506139</v>
      </c>
      <c r="O18" s="19">
        <f t="shared" si="3"/>
        <v>77.718360071301248</v>
      </c>
      <c r="P18" s="19">
        <f t="shared" si="3"/>
        <v>77.873655054863093</v>
      </c>
      <c r="Q18" s="15" t="s">
        <v>48</v>
      </c>
      <c r="R18" s="19">
        <f t="shared" ref="R18:R26" si="4">AVERAGE(B18:P18)</f>
        <v>77.812100626182684</v>
      </c>
      <c r="S18" s="19">
        <f t="shared" ref="S18:S26" si="5">STDEV(B18:P18)</f>
        <v>0.20891275741302606</v>
      </c>
      <c r="T18" s="29"/>
      <c r="U18" s="29"/>
    </row>
    <row r="19" spans="1:21" ht="18.75" x14ac:dyDescent="0.35">
      <c r="A19" s="15" t="s">
        <v>49</v>
      </c>
      <c r="B19" s="19">
        <f t="shared" ref="B19:P19" si="6">100/B15*B7</f>
        <v>0.1467197652483756</v>
      </c>
      <c r="C19" s="19">
        <f t="shared" si="6"/>
        <v>0.11697150148872817</v>
      </c>
      <c r="D19" s="19">
        <f t="shared" si="6"/>
        <v>3.2442954471720548E-2</v>
      </c>
      <c r="E19" s="19">
        <f t="shared" si="6"/>
        <v>0.13081870707511173</v>
      </c>
      <c r="F19" s="19">
        <f t="shared" si="6"/>
        <v>0.14095196790632117</v>
      </c>
      <c r="G19" s="19">
        <f t="shared" si="6"/>
        <v>0.10918222513374823</v>
      </c>
      <c r="H19" s="19">
        <f t="shared" si="6"/>
        <v>3.3123550844650546E-2</v>
      </c>
      <c r="I19" s="19">
        <f t="shared" si="6"/>
        <v>5.279831045406546E-2</v>
      </c>
      <c r="J19" s="19">
        <f t="shared" si="6"/>
        <v>7.4333651906127202E-2</v>
      </c>
      <c r="K19" s="19">
        <f t="shared" si="6"/>
        <v>0.16158569427986641</v>
      </c>
      <c r="L19" s="19">
        <f t="shared" si="6"/>
        <v>0.18008474576271186</v>
      </c>
      <c r="M19" s="19">
        <f t="shared" si="6"/>
        <v>0.22010271460014674</v>
      </c>
      <c r="N19" s="19">
        <f t="shared" si="6"/>
        <v>0.11657481983891479</v>
      </c>
      <c r="O19" s="19">
        <f t="shared" si="6"/>
        <v>8.3883820908042347E-2</v>
      </c>
      <c r="P19" s="19">
        <f t="shared" si="6"/>
        <v>8.5224246298071793E-2</v>
      </c>
      <c r="Q19" s="15" t="s">
        <v>49</v>
      </c>
      <c r="R19" s="19">
        <f t="shared" si="4"/>
        <v>0.1123199117477735</v>
      </c>
      <c r="S19" s="19">
        <f t="shared" si="5"/>
        <v>5.3593852548961096E-2</v>
      </c>
      <c r="T19" s="29"/>
      <c r="U19" s="29"/>
    </row>
    <row r="20" spans="1:21" ht="18.75" x14ac:dyDescent="0.35">
      <c r="A20" s="15" t="s">
        <v>50</v>
      </c>
      <c r="B20" s="19">
        <f t="shared" ref="B20:P20" si="7">100/B15*B8</f>
        <v>13.330538671138127</v>
      </c>
      <c r="C20" s="19">
        <f t="shared" si="7"/>
        <v>13.302849851127176</v>
      </c>
      <c r="D20" s="19">
        <f t="shared" si="7"/>
        <v>13.225911106304745</v>
      </c>
      <c r="E20" s="19">
        <f t="shared" si="7"/>
        <v>13.289000327046766</v>
      </c>
      <c r="F20" s="19">
        <f t="shared" si="7"/>
        <v>13.162745310636453</v>
      </c>
      <c r="G20" s="19">
        <f t="shared" si="7"/>
        <v>13.22196746369691</v>
      </c>
      <c r="H20" s="19">
        <f t="shared" si="7"/>
        <v>13.216296787015569</v>
      </c>
      <c r="I20" s="19">
        <f t="shared" si="7"/>
        <v>13.284054910242869</v>
      </c>
      <c r="J20" s="19">
        <f t="shared" si="7"/>
        <v>13.273866411808427</v>
      </c>
      <c r="K20" s="19">
        <f t="shared" si="7"/>
        <v>13.271571690186363</v>
      </c>
      <c r="L20" s="19">
        <f t="shared" si="7"/>
        <v>13.305084745762711</v>
      </c>
      <c r="M20" s="19">
        <f t="shared" si="7"/>
        <v>13.24808720259931</v>
      </c>
      <c r="N20" s="19">
        <f t="shared" si="7"/>
        <v>13.416701992369648</v>
      </c>
      <c r="O20" s="19">
        <f t="shared" si="7"/>
        <v>13.285100136311208</v>
      </c>
      <c r="P20" s="19">
        <f t="shared" si="7"/>
        <v>13.348247576435494</v>
      </c>
      <c r="Q20" s="15" t="s">
        <v>50</v>
      </c>
      <c r="R20" s="19">
        <f t="shared" si="4"/>
        <v>13.278801612178786</v>
      </c>
      <c r="S20" s="19">
        <f t="shared" si="5"/>
        <v>6.1167119195530986E-2</v>
      </c>
      <c r="T20" s="29"/>
      <c r="U20" s="29"/>
    </row>
    <row r="21" spans="1:21" x14ac:dyDescent="0.2">
      <c r="A21" s="15" t="s">
        <v>17</v>
      </c>
      <c r="B21" s="19">
        <f t="shared" ref="B21:P21" si="8">100/B15*B9</f>
        <v>0.44015929574512674</v>
      </c>
      <c r="C21" s="19">
        <f t="shared" si="8"/>
        <v>0.4253509145044661</v>
      </c>
      <c r="D21" s="19">
        <f t="shared" si="8"/>
        <v>0.40012977181788678</v>
      </c>
      <c r="E21" s="19">
        <f t="shared" si="8"/>
        <v>0.51237326937752092</v>
      </c>
      <c r="F21" s="19">
        <f t="shared" si="8"/>
        <v>0.48791065813726553</v>
      </c>
      <c r="G21" s="19">
        <f t="shared" si="8"/>
        <v>0.52407468064199147</v>
      </c>
      <c r="H21" s="19">
        <f t="shared" si="8"/>
        <v>0.55205918074417581</v>
      </c>
      <c r="I21" s="19">
        <f t="shared" si="8"/>
        <v>0.43294614572333673</v>
      </c>
      <c r="J21" s="19">
        <f t="shared" si="8"/>
        <v>0.5734310289901241</v>
      </c>
      <c r="K21" s="19">
        <f t="shared" si="8"/>
        <v>0.48475708283959928</v>
      </c>
      <c r="L21" s="19">
        <f t="shared" si="8"/>
        <v>0.56144067796610164</v>
      </c>
      <c r="M21" s="19">
        <f t="shared" si="8"/>
        <v>0.57645949061943202</v>
      </c>
      <c r="N21" s="19">
        <f t="shared" si="8"/>
        <v>0.59347181008902083</v>
      </c>
      <c r="O21" s="19">
        <f t="shared" si="8"/>
        <v>0.61864317919681233</v>
      </c>
      <c r="P21" s="19">
        <f t="shared" si="8"/>
        <v>0.59656972408650266</v>
      </c>
      <c r="Q21" s="15" t="s">
        <v>6</v>
      </c>
      <c r="R21" s="19">
        <f t="shared" si="4"/>
        <v>0.51865179403195749</v>
      </c>
      <c r="S21" s="19">
        <f t="shared" si="5"/>
        <v>7.0396176306534025E-2</v>
      </c>
      <c r="T21" s="29"/>
      <c r="U21" s="29"/>
    </row>
    <row r="22" spans="1:21" x14ac:dyDescent="0.2">
      <c r="A22" s="15" t="s">
        <v>7</v>
      </c>
      <c r="B22" s="19">
        <f t="shared" ref="B22:P22" si="9">100/B15*B10</f>
        <v>0.18863969817648291</v>
      </c>
      <c r="C22" s="19">
        <f t="shared" si="9"/>
        <v>4.2535091450446608E-2</v>
      </c>
      <c r="D22" s="19">
        <f t="shared" si="9"/>
        <v>0.23791499945928404</v>
      </c>
      <c r="E22" s="19">
        <f t="shared" si="9"/>
        <v>0.15262182492096371</v>
      </c>
      <c r="F22" s="19">
        <f t="shared" si="9"/>
        <v>0.24937655860349128</v>
      </c>
      <c r="G22" s="19">
        <f t="shared" si="9"/>
        <v>0.22928267278087125</v>
      </c>
      <c r="H22" s="19">
        <f t="shared" si="9"/>
        <v>6.6247101689301091E-2</v>
      </c>
      <c r="I22" s="19">
        <f t="shared" si="9"/>
        <v>0.12671594508975709</v>
      </c>
      <c r="J22" s="19">
        <f t="shared" si="9"/>
        <v>0.2760964213656153</v>
      </c>
      <c r="K22" s="19">
        <f t="shared" si="9"/>
        <v>0.24776473122912851</v>
      </c>
      <c r="L22" s="19">
        <f t="shared" si="9"/>
        <v>0.18008474576271186</v>
      </c>
      <c r="M22" s="19">
        <f t="shared" si="9"/>
        <v>0.38780002096216332</v>
      </c>
      <c r="N22" s="19">
        <f t="shared" si="9"/>
        <v>0.16956337431114879</v>
      </c>
      <c r="O22" s="19">
        <f t="shared" si="9"/>
        <v>0.16776764181608469</v>
      </c>
      <c r="P22" s="19">
        <f t="shared" si="9"/>
        <v>8.5224246298071793E-2</v>
      </c>
      <c r="Q22" s="15" t="s">
        <v>7</v>
      </c>
      <c r="R22" s="19">
        <f t="shared" si="4"/>
        <v>0.18717567159436815</v>
      </c>
      <c r="S22" s="19">
        <f t="shared" si="5"/>
        <v>8.9271591379250642E-2</v>
      </c>
      <c r="T22" s="29"/>
      <c r="U22" s="29"/>
    </row>
    <row r="23" spans="1:21" x14ac:dyDescent="0.2">
      <c r="A23" s="15" t="s">
        <v>8</v>
      </c>
      <c r="B23" s="19">
        <f t="shared" ref="B23:P23" si="10">100/B15*B11</f>
        <v>0.16767973171242925</v>
      </c>
      <c r="C23" s="19">
        <f t="shared" si="10"/>
        <v>0.12760527435133984</v>
      </c>
      <c r="D23" s="19">
        <f t="shared" si="10"/>
        <v>0.11895749972964202</v>
      </c>
      <c r="E23" s="19">
        <f t="shared" si="10"/>
        <v>8.7212471383407819E-2</v>
      </c>
      <c r="F23" s="19">
        <f t="shared" si="10"/>
        <v>9.7582131627453106E-2</v>
      </c>
      <c r="G23" s="19">
        <f t="shared" si="10"/>
        <v>0.15285511518724754</v>
      </c>
      <c r="H23" s="19">
        <f t="shared" si="10"/>
        <v>8.8329468919068135E-2</v>
      </c>
      <c r="I23" s="19">
        <f t="shared" si="10"/>
        <v>0.17951425554382255</v>
      </c>
      <c r="J23" s="19">
        <f t="shared" si="10"/>
        <v>0.12742911755336089</v>
      </c>
      <c r="K23" s="19">
        <f t="shared" si="10"/>
        <v>0.17235807389852417</v>
      </c>
      <c r="L23" s="19">
        <f t="shared" si="10"/>
        <v>0.15889830508474573</v>
      </c>
      <c r="M23" s="19">
        <f t="shared" si="10"/>
        <v>0.12577297977151242</v>
      </c>
      <c r="N23" s="19">
        <f t="shared" si="10"/>
        <v>0.19075879610004237</v>
      </c>
      <c r="O23" s="19">
        <f t="shared" si="10"/>
        <v>9.4369298521547643E-2</v>
      </c>
      <c r="P23" s="19">
        <f t="shared" si="10"/>
        <v>0.15979546180888463</v>
      </c>
      <c r="Q23" s="15" t="s">
        <v>8</v>
      </c>
      <c r="R23" s="19">
        <f t="shared" si="4"/>
        <v>0.13660786541286854</v>
      </c>
      <c r="S23" s="19">
        <f t="shared" si="5"/>
        <v>3.4833645995386832E-2</v>
      </c>
      <c r="T23" s="29"/>
      <c r="U23" s="29"/>
    </row>
    <row r="24" spans="1:21" x14ac:dyDescent="0.2">
      <c r="A24" s="15" t="s">
        <v>9</v>
      </c>
      <c r="B24" s="19">
        <f t="shared" ref="B24:P24" si="11">100/B15*B12</f>
        <v>0.53447914483336822</v>
      </c>
      <c r="C24" s="19">
        <f t="shared" si="11"/>
        <v>0.52105487026797093</v>
      </c>
      <c r="D24" s="19">
        <f t="shared" si="11"/>
        <v>0.51908727154752876</v>
      </c>
      <c r="E24" s="19">
        <f t="shared" si="11"/>
        <v>0.43606235691703915</v>
      </c>
      <c r="F24" s="19">
        <f t="shared" si="11"/>
        <v>0.53128049441613356</v>
      </c>
      <c r="G24" s="19">
        <f t="shared" si="11"/>
        <v>0.55682934818211594</v>
      </c>
      <c r="H24" s="19">
        <f t="shared" si="11"/>
        <v>0.50789444628464175</v>
      </c>
      <c r="I24" s="19">
        <f t="shared" si="11"/>
        <v>0.42238648363252368</v>
      </c>
      <c r="J24" s="19">
        <f t="shared" si="11"/>
        <v>0.45662100456620991</v>
      </c>
      <c r="K24" s="19">
        <f t="shared" si="11"/>
        <v>0.4308951847463105</v>
      </c>
      <c r="L24" s="19">
        <f t="shared" si="11"/>
        <v>0.39194915254237284</v>
      </c>
      <c r="M24" s="19">
        <f t="shared" si="11"/>
        <v>0.5240540823813018</v>
      </c>
      <c r="N24" s="19">
        <f t="shared" si="11"/>
        <v>0.44510385756676557</v>
      </c>
      <c r="O24" s="19">
        <f t="shared" si="11"/>
        <v>0.49281744783474879</v>
      </c>
      <c r="P24" s="19">
        <f t="shared" si="11"/>
        <v>0.43677426227761795</v>
      </c>
      <c r="Q24" s="15" t="s">
        <v>9</v>
      </c>
      <c r="R24" s="19">
        <f t="shared" si="4"/>
        <v>0.48048596053310988</v>
      </c>
      <c r="S24" s="19">
        <f t="shared" si="5"/>
        <v>5.1158151219274625E-2</v>
      </c>
      <c r="T24" s="29"/>
      <c r="U24" s="29"/>
    </row>
    <row r="25" spans="1:21" ht="18.75" x14ac:dyDescent="0.35">
      <c r="A25" s="15" t="s">
        <v>51</v>
      </c>
      <c r="B25" s="19">
        <f t="shared" ref="B25:P25" si="12">100/B15*B13</f>
        <v>4.0033535946342482</v>
      </c>
      <c r="C25" s="19">
        <f t="shared" si="12"/>
        <v>4.1790727350063799</v>
      </c>
      <c r="D25" s="19">
        <f t="shared" si="12"/>
        <v>4.0553693089650693</v>
      </c>
      <c r="E25" s="19">
        <f t="shared" si="12"/>
        <v>4.17529706748065</v>
      </c>
      <c r="F25" s="19">
        <f t="shared" si="12"/>
        <v>4.1960316599804841</v>
      </c>
      <c r="G25" s="19">
        <f t="shared" si="12"/>
        <v>4.214433890162681</v>
      </c>
      <c r="H25" s="19">
        <f t="shared" si="12"/>
        <v>4.2839792425748042</v>
      </c>
      <c r="I25" s="19">
        <f t="shared" si="12"/>
        <v>4.2661034846884887</v>
      </c>
      <c r="J25" s="19">
        <f t="shared" si="12"/>
        <v>4.2901136242964837</v>
      </c>
      <c r="K25" s="19">
        <f t="shared" si="12"/>
        <v>4.1904556716578689</v>
      </c>
      <c r="L25" s="19">
        <f t="shared" si="12"/>
        <v>3.6758474576271185</v>
      </c>
      <c r="M25" s="19">
        <f t="shared" si="12"/>
        <v>4.265800230583797</v>
      </c>
      <c r="N25" s="19">
        <f t="shared" si="12"/>
        <v>3.9741415854175495</v>
      </c>
      <c r="O25" s="19">
        <f t="shared" si="12"/>
        <v>4.4248715528992335</v>
      </c>
      <c r="P25" s="19">
        <f t="shared" si="12"/>
        <v>4.2079471609672954</v>
      </c>
      <c r="Q25" s="15" t="s">
        <v>51</v>
      </c>
      <c r="R25" s="19">
        <f t="shared" si="4"/>
        <v>4.1601878844628102</v>
      </c>
      <c r="S25" s="19">
        <f t="shared" si="5"/>
        <v>0.17676189494633307</v>
      </c>
      <c r="T25" s="29"/>
      <c r="U25" s="29"/>
    </row>
    <row r="26" spans="1:21" ht="18.75" x14ac:dyDescent="0.35">
      <c r="A26" s="15" t="s">
        <v>52</v>
      </c>
      <c r="B26" s="19">
        <f t="shared" ref="B26:P26" si="13">100/B15*B14</f>
        <v>3.280234751624397</v>
      </c>
      <c r="C26" s="19">
        <f t="shared" si="13"/>
        <v>3.3071033602722237</v>
      </c>
      <c r="D26" s="19">
        <f t="shared" si="13"/>
        <v>3.2983670379582559</v>
      </c>
      <c r="E26" s="19">
        <f t="shared" si="13"/>
        <v>3.3467785893382751</v>
      </c>
      <c r="F26" s="19">
        <f t="shared" si="13"/>
        <v>3.3828472297517078</v>
      </c>
      <c r="G26" s="19">
        <f t="shared" si="13"/>
        <v>3.3409760890926958</v>
      </c>
      <c r="H26" s="19">
        <f t="shared" si="13"/>
        <v>3.2902727172352879</v>
      </c>
      <c r="I26" s="19">
        <f t="shared" si="13"/>
        <v>3.2946145723336846</v>
      </c>
      <c r="J26" s="19">
        <f t="shared" si="13"/>
        <v>3.3768716151640641</v>
      </c>
      <c r="K26" s="19">
        <f t="shared" si="13"/>
        <v>3.4040719594958526</v>
      </c>
      <c r="L26" s="19">
        <f t="shared" si="13"/>
        <v>3.3898305084745761</v>
      </c>
      <c r="M26" s="19">
        <f t="shared" si="13"/>
        <v>3.2386542291164448</v>
      </c>
      <c r="N26" s="19">
        <f t="shared" si="13"/>
        <v>3.433658329800763</v>
      </c>
      <c r="O26" s="19">
        <f t="shared" si="13"/>
        <v>3.1141868512110724</v>
      </c>
      <c r="P26" s="19">
        <f t="shared" si="13"/>
        <v>3.2065622669649509</v>
      </c>
      <c r="Q26" s="15" t="s">
        <v>52</v>
      </c>
      <c r="R26" s="19">
        <f t="shared" si="4"/>
        <v>3.3136686738556165</v>
      </c>
      <c r="S26" s="19">
        <f t="shared" si="5"/>
        <v>8.3747319560302916E-2</v>
      </c>
      <c r="T26" s="29"/>
      <c r="U26" s="29"/>
    </row>
    <row r="27" spans="1:21" x14ac:dyDescent="0.2">
      <c r="A27" s="17" t="s">
        <v>13</v>
      </c>
      <c r="B27" s="21">
        <f t="shared" ref="B27:P27" si="14">100/B15*B15</f>
        <v>100</v>
      </c>
      <c r="C27" s="21">
        <f t="shared" si="14"/>
        <v>100</v>
      </c>
      <c r="D27" s="21">
        <f t="shared" si="14"/>
        <v>99.999999999999986</v>
      </c>
      <c r="E27" s="21">
        <f t="shared" si="14"/>
        <v>100</v>
      </c>
      <c r="F27" s="21">
        <f t="shared" si="14"/>
        <v>100</v>
      </c>
      <c r="G27" s="21">
        <f t="shared" si="14"/>
        <v>100</v>
      </c>
      <c r="H27" s="21">
        <f t="shared" si="14"/>
        <v>100</v>
      </c>
      <c r="I27" s="21">
        <f t="shared" si="14"/>
        <v>99.999999999999986</v>
      </c>
      <c r="J27" s="21">
        <f t="shared" si="14"/>
        <v>100</v>
      </c>
      <c r="K27" s="21">
        <f t="shared" si="14"/>
        <v>100</v>
      </c>
      <c r="L27" s="21">
        <f t="shared" si="14"/>
        <v>100</v>
      </c>
      <c r="M27" s="21">
        <f t="shared" si="14"/>
        <v>100</v>
      </c>
      <c r="N27" s="21">
        <f t="shared" si="14"/>
        <v>100</v>
      </c>
      <c r="O27" s="21">
        <f t="shared" si="14"/>
        <v>100</v>
      </c>
      <c r="P27" s="21">
        <f t="shared" si="14"/>
        <v>100</v>
      </c>
      <c r="Q27" s="21"/>
      <c r="R27" s="21">
        <f>SUM(R18:R26)</f>
        <v>99.999999999999986</v>
      </c>
      <c r="S27" s="17"/>
      <c r="T27" s="29"/>
      <c r="U27" s="30"/>
    </row>
    <row r="28" spans="1:2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21" ht="15" x14ac:dyDescent="0.2">
      <c r="A29" s="32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  <row r="30" spans="1:21" ht="15" x14ac:dyDescent="0.25">
      <c r="A30" s="56" t="s">
        <v>155</v>
      </c>
    </row>
    <row r="31" spans="1:21" ht="15" x14ac:dyDescent="0.2">
      <c r="A31" s="15" t="s">
        <v>70</v>
      </c>
      <c r="B31" s="16"/>
      <c r="I31" s="15" t="s">
        <v>0</v>
      </c>
      <c r="M31" s="15" t="s">
        <v>0</v>
      </c>
    </row>
    <row r="32" spans="1:21" ht="15" x14ac:dyDescent="0.2">
      <c r="A32" s="15" t="s">
        <v>71</v>
      </c>
      <c r="B32" s="16"/>
    </row>
    <row r="33" spans="1:19" ht="15" x14ac:dyDescent="0.2">
      <c r="A33" s="15" t="s">
        <v>44</v>
      </c>
      <c r="B33" s="16"/>
    </row>
    <row r="34" spans="1:19" x14ac:dyDescent="0.2">
      <c r="A34" s="17" t="s">
        <v>1</v>
      </c>
      <c r="B34" s="17">
        <v>1</v>
      </c>
      <c r="C34" s="17">
        <v>2</v>
      </c>
      <c r="D34" s="17">
        <v>3</v>
      </c>
      <c r="E34" s="17">
        <v>4</v>
      </c>
      <c r="F34" s="17">
        <v>5</v>
      </c>
      <c r="G34" s="17">
        <v>6</v>
      </c>
      <c r="H34" s="17">
        <v>7</v>
      </c>
      <c r="I34" s="17">
        <v>8</v>
      </c>
      <c r="J34" s="17">
        <v>9</v>
      </c>
      <c r="K34" s="17">
        <v>10</v>
      </c>
      <c r="L34" s="17">
        <v>11</v>
      </c>
      <c r="M34" s="17">
        <v>12</v>
      </c>
      <c r="N34" s="17">
        <v>13</v>
      </c>
      <c r="O34" s="17">
        <v>14</v>
      </c>
      <c r="P34" s="17">
        <v>15</v>
      </c>
      <c r="Q34" s="17"/>
      <c r="R34" s="18" t="s">
        <v>56</v>
      </c>
      <c r="S34" s="18" t="s">
        <v>36</v>
      </c>
    </row>
    <row r="35" spans="1:19" ht="18.75" x14ac:dyDescent="0.35">
      <c r="A35" s="15" t="s">
        <v>48</v>
      </c>
      <c r="B35" s="19">
        <v>72.17</v>
      </c>
      <c r="C35" s="19">
        <v>69.34</v>
      </c>
      <c r="D35" s="19">
        <v>69.11</v>
      </c>
      <c r="E35" s="19">
        <v>71.16</v>
      </c>
      <c r="F35" s="19">
        <v>71.02</v>
      </c>
      <c r="G35" s="19">
        <v>70.510000000000005</v>
      </c>
      <c r="H35" s="19">
        <v>69.66</v>
      </c>
      <c r="I35" s="19">
        <v>70.3</v>
      </c>
      <c r="J35" s="19">
        <v>70.44</v>
      </c>
      <c r="K35" s="19">
        <v>72.36</v>
      </c>
      <c r="L35" s="19">
        <v>74.86</v>
      </c>
      <c r="M35" s="19">
        <v>72.959999999999994</v>
      </c>
      <c r="N35" s="19">
        <v>71.61</v>
      </c>
      <c r="O35" s="19">
        <v>69.41</v>
      </c>
      <c r="P35" s="19">
        <v>69.930000000000007</v>
      </c>
      <c r="Q35" s="15" t="s">
        <v>48</v>
      </c>
      <c r="R35" s="20">
        <f t="shared" ref="R35:R43" si="15">AVERAGE(B35:P35)</f>
        <v>70.989333333333335</v>
      </c>
      <c r="S35" s="20">
        <f t="shared" ref="S35:S43" si="16">STDEV(B35:P35)</f>
        <v>1.5855619403437584</v>
      </c>
    </row>
    <row r="36" spans="1:19" ht="18.75" x14ac:dyDescent="0.35">
      <c r="A36" s="15" t="s">
        <v>49</v>
      </c>
      <c r="B36" s="19">
        <v>0.05</v>
      </c>
      <c r="C36" s="19">
        <v>0.09</v>
      </c>
      <c r="D36" s="19">
        <v>0.09</v>
      </c>
      <c r="E36" s="19">
        <v>0.16</v>
      </c>
      <c r="F36" s="19">
        <v>0.17</v>
      </c>
      <c r="G36" s="19">
        <v>0.14000000000000001</v>
      </c>
      <c r="H36" s="19">
        <v>0.04</v>
      </c>
      <c r="I36" s="19">
        <v>0.17</v>
      </c>
      <c r="J36" s="19">
        <v>0.05</v>
      </c>
      <c r="K36" s="19">
        <v>0.12</v>
      </c>
      <c r="L36" s="19">
        <v>0.12</v>
      </c>
      <c r="M36" s="19">
        <v>0.09</v>
      </c>
      <c r="N36" s="19">
        <v>0.03</v>
      </c>
      <c r="O36" s="19">
        <v>0.1</v>
      </c>
      <c r="P36" s="19">
        <v>0.12</v>
      </c>
      <c r="Q36" s="15" t="s">
        <v>49</v>
      </c>
      <c r="R36" s="20">
        <f t="shared" si="15"/>
        <v>0.1026666666666667</v>
      </c>
      <c r="S36" s="20">
        <f t="shared" si="16"/>
        <v>4.6208636587093656E-2</v>
      </c>
    </row>
    <row r="37" spans="1:19" ht="18.75" x14ac:dyDescent="0.35">
      <c r="A37" s="15" t="s">
        <v>50</v>
      </c>
      <c r="B37" s="19">
        <v>12.32</v>
      </c>
      <c r="C37" s="19">
        <v>11.83</v>
      </c>
      <c r="D37" s="19">
        <v>11.81</v>
      </c>
      <c r="E37" s="19">
        <v>12.06</v>
      </c>
      <c r="F37" s="19">
        <v>12.21</v>
      </c>
      <c r="G37" s="19">
        <v>12.15</v>
      </c>
      <c r="H37" s="19">
        <v>11.81</v>
      </c>
      <c r="I37" s="19">
        <v>12.02</v>
      </c>
      <c r="J37" s="19">
        <v>11.87</v>
      </c>
      <c r="K37" s="19">
        <v>12.36</v>
      </c>
      <c r="L37" s="19">
        <v>12.89</v>
      </c>
      <c r="M37" s="19">
        <v>12.51</v>
      </c>
      <c r="N37" s="19">
        <v>12.35</v>
      </c>
      <c r="O37" s="19">
        <v>12.07</v>
      </c>
      <c r="P37" s="19">
        <v>11.8</v>
      </c>
      <c r="Q37" s="15" t="s">
        <v>50</v>
      </c>
      <c r="R37" s="20">
        <f t="shared" si="15"/>
        <v>12.137333333333334</v>
      </c>
      <c r="S37" s="20">
        <f t="shared" si="16"/>
        <v>0.31136718486302278</v>
      </c>
    </row>
    <row r="38" spans="1:19" x14ac:dyDescent="0.2">
      <c r="A38" s="15" t="s">
        <v>5</v>
      </c>
      <c r="B38" s="19">
        <v>0.49</v>
      </c>
      <c r="C38" s="19">
        <v>0.35</v>
      </c>
      <c r="D38" s="19">
        <v>0.47</v>
      </c>
      <c r="E38" s="19">
        <v>0.5</v>
      </c>
      <c r="F38" s="19">
        <v>0.54</v>
      </c>
      <c r="G38" s="19">
        <v>0.52</v>
      </c>
      <c r="H38" s="19">
        <v>0.45</v>
      </c>
      <c r="I38" s="19">
        <v>0.41</v>
      </c>
      <c r="J38" s="19">
        <v>0.47</v>
      </c>
      <c r="K38" s="19">
        <v>0.42</v>
      </c>
      <c r="L38" s="19">
        <v>0.51</v>
      </c>
      <c r="M38" s="19">
        <v>0.52</v>
      </c>
      <c r="N38" s="19">
        <v>0.57999999999999996</v>
      </c>
      <c r="O38" s="19">
        <v>0.49</v>
      </c>
      <c r="P38" s="19">
        <v>0.47</v>
      </c>
      <c r="Q38" s="15" t="s">
        <v>5</v>
      </c>
      <c r="R38" s="20">
        <f t="shared" si="15"/>
        <v>0.47933333333333333</v>
      </c>
      <c r="S38" s="20">
        <f t="shared" si="16"/>
        <v>5.6627437401551024E-2</v>
      </c>
    </row>
    <row r="39" spans="1:19" x14ac:dyDescent="0.2">
      <c r="A39" s="15" t="s">
        <v>7</v>
      </c>
      <c r="B39" s="19">
        <v>0.18</v>
      </c>
      <c r="C39" s="19">
        <v>0.16</v>
      </c>
      <c r="D39" s="19">
        <v>0.1</v>
      </c>
      <c r="E39" s="19">
        <v>0.15</v>
      </c>
      <c r="F39" s="19">
        <v>0.09</v>
      </c>
      <c r="G39" s="19">
        <v>0.14000000000000001</v>
      </c>
      <c r="H39" s="19">
        <v>7.0000000000000007E-2</v>
      </c>
      <c r="I39" s="19">
        <v>0.25</v>
      </c>
      <c r="J39" s="19">
        <v>0.26</v>
      </c>
      <c r="K39" s="19">
        <v>0.2</v>
      </c>
      <c r="L39" s="19">
        <v>0.12</v>
      </c>
      <c r="M39" s="19">
        <v>0.25</v>
      </c>
      <c r="N39" s="19">
        <v>0.16</v>
      </c>
      <c r="O39" s="19">
        <v>0.13</v>
      </c>
      <c r="P39" s="19">
        <v>0.18</v>
      </c>
      <c r="Q39" s="15" t="s">
        <v>7</v>
      </c>
      <c r="R39" s="20">
        <f t="shared" si="15"/>
        <v>0.16266666666666665</v>
      </c>
      <c r="S39" s="20">
        <f t="shared" si="16"/>
        <v>5.8610904234946783E-2</v>
      </c>
    </row>
    <row r="40" spans="1:19" x14ac:dyDescent="0.2">
      <c r="A40" s="15" t="s">
        <v>8</v>
      </c>
      <c r="B40" s="19">
        <v>0.13</v>
      </c>
      <c r="C40" s="19">
        <v>0.11</v>
      </c>
      <c r="D40" s="19">
        <v>0.12</v>
      </c>
      <c r="E40" s="19">
        <v>0.02</v>
      </c>
      <c r="F40" s="19">
        <v>0.11</v>
      </c>
      <c r="G40" s="19">
        <v>0.13</v>
      </c>
      <c r="H40" s="19">
        <v>0.12</v>
      </c>
      <c r="I40" s="19">
        <v>0.08</v>
      </c>
      <c r="J40" s="19">
        <v>0.09</v>
      </c>
      <c r="K40" s="19">
        <v>0.12</v>
      </c>
      <c r="L40" s="19">
        <v>0.15</v>
      </c>
      <c r="M40" s="19">
        <v>0.11</v>
      </c>
      <c r="N40" s="19">
        <v>0.14000000000000001</v>
      </c>
      <c r="O40" s="19">
        <v>0.14000000000000001</v>
      </c>
      <c r="P40" s="19">
        <v>0.13</v>
      </c>
      <c r="Q40" s="15" t="s">
        <v>8</v>
      </c>
      <c r="R40" s="20">
        <f t="shared" si="15"/>
        <v>0.11333333333333331</v>
      </c>
      <c r="S40" s="20">
        <f t="shared" si="16"/>
        <v>3.1773004414499637E-2</v>
      </c>
    </row>
    <row r="41" spans="1:19" x14ac:dyDescent="0.2">
      <c r="A41" s="15" t="s">
        <v>9</v>
      </c>
      <c r="B41" s="19">
        <v>0.45</v>
      </c>
      <c r="C41" s="19">
        <v>0.45</v>
      </c>
      <c r="D41" s="19">
        <v>0.47</v>
      </c>
      <c r="E41" s="19">
        <v>0.43</v>
      </c>
      <c r="F41" s="19">
        <v>0.37</v>
      </c>
      <c r="G41" s="19">
        <v>0.47</v>
      </c>
      <c r="H41" s="19">
        <v>0.43</v>
      </c>
      <c r="I41" s="19">
        <v>0.48</v>
      </c>
      <c r="J41" s="19">
        <v>0.48</v>
      </c>
      <c r="K41" s="19">
        <v>0.49</v>
      </c>
      <c r="L41" s="19">
        <v>0.49</v>
      </c>
      <c r="M41" s="19">
        <v>0.47</v>
      </c>
      <c r="N41" s="19">
        <v>0.5</v>
      </c>
      <c r="O41" s="19">
        <v>0.47</v>
      </c>
      <c r="P41" s="19">
        <v>0.41</v>
      </c>
      <c r="Q41" s="15" t="s">
        <v>9</v>
      </c>
      <c r="R41" s="20">
        <f t="shared" si="15"/>
        <v>0.45733333333333331</v>
      </c>
      <c r="S41" s="20">
        <f t="shared" si="16"/>
        <v>3.4942129027184091E-2</v>
      </c>
    </row>
    <row r="42" spans="1:19" ht="18.75" x14ac:dyDescent="0.35">
      <c r="A42" s="15" t="s">
        <v>51</v>
      </c>
      <c r="B42" s="19">
        <v>4.05</v>
      </c>
      <c r="C42" s="19">
        <v>3.43</v>
      </c>
      <c r="D42" s="19">
        <v>3.55</v>
      </c>
      <c r="E42" s="19">
        <v>3.87</v>
      </c>
      <c r="F42" s="19">
        <v>3.88</v>
      </c>
      <c r="G42" s="19">
        <v>3.97</v>
      </c>
      <c r="H42" s="19">
        <v>3.16</v>
      </c>
      <c r="I42" s="19">
        <v>3.5</v>
      </c>
      <c r="J42" s="19">
        <v>3.73</v>
      </c>
      <c r="K42" s="19">
        <v>4</v>
      </c>
      <c r="L42" s="19">
        <v>4.07</v>
      </c>
      <c r="M42" s="19">
        <v>4.12</v>
      </c>
      <c r="N42" s="19">
        <v>3.92</v>
      </c>
      <c r="O42" s="19">
        <v>3.49</v>
      </c>
      <c r="P42" s="19">
        <v>2.98</v>
      </c>
      <c r="Q42" s="15" t="s">
        <v>51</v>
      </c>
      <c r="R42" s="20">
        <f t="shared" si="15"/>
        <v>3.7146666666666666</v>
      </c>
      <c r="S42" s="20">
        <f t="shared" si="16"/>
        <v>0.34801204138992226</v>
      </c>
    </row>
    <row r="43" spans="1:19" ht="18.75" x14ac:dyDescent="0.35">
      <c r="A43" s="15" t="s">
        <v>52</v>
      </c>
      <c r="B43" s="19">
        <v>3.03</v>
      </c>
      <c r="C43" s="19">
        <v>3.15</v>
      </c>
      <c r="D43" s="19">
        <v>3.1</v>
      </c>
      <c r="E43" s="19">
        <v>2.98</v>
      </c>
      <c r="F43" s="19">
        <v>2.88</v>
      </c>
      <c r="G43" s="19">
        <v>2.9</v>
      </c>
      <c r="H43" s="19">
        <v>3.47</v>
      </c>
      <c r="I43" s="19">
        <v>3.07</v>
      </c>
      <c r="J43" s="19">
        <v>3.16</v>
      </c>
      <c r="K43" s="19">
        <v>3</v>
      </c>
      <c r="L43" s="19">
        <v>3.44</v>
      </c>
      <c r="M43" s="19">
        <v>2.99</v>
      </c>
      <c r="N43" s="19">
        <v>3.05</v>
      </c>
      <c r="O43" s="19">
        <v>3.14</v>
      </c>
      <c r="P43" s="19">
        <v>3.24</v>
      </c>
      <c r="Q43" s="15" t="s">
        <v>52</v>
      </c>
      <c r="R43" s="20">
        <f t="shared" si="15"/>
        <v>3.1066666666666669</v>
      </c>
      <c r="S43" s="20">
        <f t="shared" si="16"/>
        <v>0.17161695997884641</v>
      </c>
    </row>
    <row r="44" spans="1:19" x14ac:dyDescent="0.2">
      <c r="A44" s="17" t="s">
        <v>13</v>
      </c>
      <c r="B44" s="21">
        <f t="shared" ref="B44:P44" si="17">SUM(B35:B43)</f>
        <v>92.86999999999999</v>
      </c>
      <c r="C44" s="21">
        <f t="shared" si="17"/>
        <v>88.910000000000011</v>
      </c>
      <c r="D44" s="21">
        <f t="shared" si="17"/>
        <v>88.82</v>
      </c>
      <c r="E44" s="21">
        <f t="shared" si="17"/>
        <v>91.330000000000013</v>
      </c>
      <c r="F44" s="21">
        <f t="shared" si="17"/>
        <v>91.27000000000001</v>
      </c>
      <c r="G44" s="21">
        <f t="shared" si="17"/>
        <v>90.93</v>
      </c>
      <c r="H44" s="21">
        <f t="shared" si="17"/>
        <v>89.210000000000008</v>
      </c>
      <c r="I44" s="21">
        <f t="shared" si="17"/>
        <v>90.279999999999987</v>
      </c>
      <c r="J44" s="21">
        <f t="shared" si="17"/>
        <v>90.550000000000011</v>
      </c>
      <c r="K44" s="21">
        <f t="shared" si="17"/>
        <v>93.070000000000007</v>
      </c>
      <c r="L44" s="21">
        <f t="shared" si="17"/>
        <v>96.65</v>
      </c>
      <c r="M44" s="21">
        <f t="shared" si="17"/>
        <v>94.02</v>
      </c>
      <c r="N44" s="21">
        <f t="shared" si="17"/>
        <v>92.339999999999989</v>
      </c>
      <c r="O44" s="21">
        <f t="shared" si="17"/>
        <v>89.439999999999969</v>
      </c>
      <c r="P44" s="21">
        <f t="shared" si="17"/>
        <v>89.26</v>
      </c>
      <c r="Q44" s="21"/>
      <c r="R44" s="22">
        <f>AVERAGE(B44:P44)</f>
        <v>91.263333333333335</v>
      </c>
      <c r="S44" s="22" t="s">
        <v>14</v>
      </c>
    </row>
    <row r="46" spans="1:19" x14ac:dyDescent="0.2">
      <c r="A46" s="17" t="s">
        <v>1</v>
      </c>
      <c r="B46" s="17" t="s">
        <v>14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8" t="s">
        <v>56</v>
      </c>
      <c r="S46" s="18" t="s">
        <v>36</v>
      </c>
    </row>
    <row r="47" spans="1:19" ht="18.75" x14ac:dyDescent="0.35">
      <c r="A47" s="15" t="s">
        <v>48</v>
      </c>
      <c r="B47" s="19">
        <f t="shared" ref="B47:P47" si="18">100/B44*B35</f>
        <v>77.710778507591272</v>
      </c>
      <c r="C47" s="19">
        <f t="shared" si="18"/>
        <v>77.988977617815763</v>
      </c>
      <c r="D47" s="19">
        <f t="shared" si="18"/>
        <v>77.809052015311877</v>
      </c>
      <c r="E47" s="19">
        <f t="shared" si="18"/>
        <v>77.915252381473763</v>
      </c>
      <c r="F47" s="19">
        <f t="shared" si="18"/>
        <v>77.813082064205091</v>
      </c>
      <c r="G47" s="19">
        <f t="shared" si="18"/>
        <v>77.543165072033432</v>
      </c>
      <c r="H47" s="19">
        <f t="shared" si="18"/>
        <v>78.085416433135293</v>
      </c>
      <c r="I47" s="19">
        <f t="shared" si="18"/>
        <v>77.868852459016395</v>
      </c>
      <c r="J47" s="19">
        <f t="shared" si="18"/>
        <v>77.791275538376567</v>
      </c>
      <c r="K47" s="19">
        <f t="shared" si="18"/>
        <v>77.747931664338651</v>
      </c>
      <c r="L47" s="19">
        <f t="shared" si="18"/>
        <v>77.454733574754272</v>
      </c>
      <c r="M47" s="19">
        <f t="shared" si="18"/>
        <v>77.600510529674537</v>
      </c>
      <c r="N47" s="19">
        <f t="shared" si="18"/>
        <v>77.550357374918789</v>
      </c>
      <c r="O47" s="19">
        <f t="shared" si="18"/>
        <v>77.605098389982132</v>
      </c>
      <c r="P47" s="19">
        <f t="shared" si="18"/>
        <v>78.344163118978258</v>
      </c>
      <c r="Q47" s="15" t="s">
        <v>48</v>
      </c>
      <c r="R47" s="19">
        <f t="shared" ref="R47:R55" si="19">AVERAGE(B47:P47)</f>
        <v>77.788576449440413</v>
      </c>
      <c r="S47" s="19">
        <f t="shared" ref="S47:S55" si="20">STDEV(B47:P47)</f>
        <v>0.23385479064023967</v>
      </c>
    </row>
    <row r="48" spans="1:19" ht="18.75" x14ac:dyDescent="0.35">
      <c r="A48" s="15" t="s">
        <v>49</v>
      </c>
      <c r="B48" s="19">
        <f t="shared" ref="B48:P48" si="21">100/B44*B36</f>
        <v>5.383869925702596E-2</v>
      </c>
      <c r="C48" s="19">
        <f t="shared" si="21"/>
        <v>0.10122595883477672</v>
      </c>
      <c r="D48" s="19">
        <f t="shared" si="21"/>
        <v>0.10132852961044811</v>
      </c>
      <c r="E48" s="19">
        <f t="shared" si="21"/>
        <v>0.17518887550640533</v>
      </c>
      <c r="F48" s="19">
        <f t="shared" si="21"/>
        <v>0.18626054563383368</v>
      </c>
      <c r="G48" s="19">
        <f t="shared" si="21"/>
        <v>0.15396458814472672</v>
      </c>
      <c r="H48" s="19">
        <f t="shared" si="21"/>
        <v>4.4838022643201435E-2</v>
      </c>
      <c r="I48" s="19">
        <f t="shared" si="21"/>
        <v>0.18830305715551621</v>
      </c>
      <c r="J48" s="19">
        <f t="shared" si="21"/>
        <v>5.5218111540585306E-2</v>
      </c>
      <c r="K48" s="19">
        <f t="shared" si="21"/>
        <v>0.12893521005694636</v>
      </c>
      <c r="L48" s="19">
        <f t="shared" si="21"/>
        <v>0.12415933781686497</v>
      </c>
      <c r="M48" s="19">
        <f t="shared" si="21"/>
        <v>9.5724313975749847E-2</v>
      </c>
      <c r="N48" s="19">
        <f t="shared" si="21"/>
        <v>3.2488628979857055E-2</v>
      </c>
      <c r="O48" s="19">
        <f t="shared" si="21"/>
        <v>0.11180679785330952</v>
      </c>
      <c r="P48" s="19">
        <f t="shared" si="21"/>
        <v>0.13443871835088503</v>
      </c>
      <c r="Q48" s="15" t="s">
        <v>49</v>
      </c>
      <c r="R48" s="19">
        <f t="shared" si="19"/>
        <v>0.11251462635734216</v>
      </c>
      <c r="S48" s="19">
        <f t="shared" si="20"/>
        <v>5.0680670264771188E-2</v>
      </c>
    </row>
    <row r="49" spans="1:19" ht="18.75" x14ac:dyDescent="0.35">
      <c r="A49" s="15" t="s">
        <v>50</v>
      </c>
      <c r="B49" s="19">
        <f t="shared" ref="B49:P49" si="22">100/B44*B37</f>
        <v>13.265855496931197</v>
      </c>
      <c r="C49" s="19">
        <f t="shared" si="22"/>
        <v>13.30558992239343</v>
      </c>
      <c r="D49" s="19">
        <f t="shared" si="22"/>
        <v>13.296554829993246</v>
      </c>
      <c r="E49" s="19">
        <f t="shared" si="22"/>
        <v>13.204861491295301</v>
      </c>
      <c r="F49" s="19">
        <f t="shared" si="22"/>
        <v>13.377889777582995</v>
      </c>
      <c r="G49" s="19">
        <f t="shared" si="22"/>
        <v>13.361926756845925</v>
      </c>
      <c r="H49" s="19">
        <f t="shared" si="22"/>
        <v>13.238426185405224</v>
      </c>
      <c r="I49" s="19">
        <f t="shared" si="22"/>
        <v>13.314133805937086</v>
      </c>
      <c r="J49" s="19">
        <f t="shared" si="22"/>
        <v>13.108779679734949</v>
      </c>
      <c r="K49" s="19">
        <f t="shared" si="22"/>
        <v>13.280326635865475</v>
      </c>
      <c r="L49" s="19">
        <f t="shared" si="22"/>
        <v>13.336782203828246</v>
      </c>
      <c r="M49" s="19">
        <f t="shared" si="22"/>
        <v>13.305679642629229</v>
      </c>
      <c r="N49" s="19">
        <f t="shared" si="22"/>
        <v>13.374485596707821</v>
      </c>
      <c r="O49" s="19">
        <f t="shared" si="22"/>
        <v>13.495080500894458</v>
      </c>
      <c r="P49" s="19">
        <f t="shared" si="22"/>
        <v>13.219807304503696</v>
      </c>
      <c r="Q49" s="15" t="s">
        <v>50</v>
      </c>
      <c r="R49" s="19">
        <f t="shared" si="19"/>
        <v>13.299078655369884</v>
      </c>
      <c r="S49" s="19">
        <f t="shared" si="20"/>
        <v>8.9647413058130968E-2</v>
      </c>
    </row>
    <row r="50" spans="1:19" x14ac:dyDescent="0.2">
      <c r="A50" s="15" t="s">
        <v>5</v>
      </c>
      <c r="B50" s="19">
        <f t="shared" ref="B50:P50" si="23">100/B44*B38</f>
        <v>0.52761925271885435</v>
      </c>
      <c r="C50" s="19">
        <f t="shared" si="23"/>
        <v>0.39365650657968726</v>
      </c>
      <c r="D50" s="19">
        <f t="shared" si="23"/>
        <v>0.52916009907678452</v>
      </c>
      <c r="E50" s="19">
        <f t="shared" si="23"/>
        <v>0.54746523595751662</v>
      </c>
      <c r="F50" s="19">
        <f t="shared" si="23"/>
        <v>0.59165114495453053</v>
      </c>
      <c r="G50" s="19">
        <f t="shared" si="23"/>
        <v>0.57186847025184206</v>
      </c>
      <c r="H50" s="19">
        <f t="shared" si="23"/>
        <v>0.5044277547360162</v>
      </c>
      <c r="I50" s="19">
        <f t="shared" si="23"/>
        <v>0.45414266725742136</v>
      </c>
      <c r="J50" s="19">
        <f t="shared" si="23"/>
        <v>0.51905024848150183</v>
      </c>
      <c r="K50" s="19">
        <f t="shared" si="23"/>
        <v>0.45127323519931228</v>
      </c>
      <c r="L50" s="19">
        <f t="shared" si="23"/>
        <v>0.52767718572167621</v>
      </c>
      <c r="M50" s="19">
        <f t="shared" si="23"/>
        <v>0.5530738140821102</v>
      </c>
      <c r="N50" s="19">
        <f t="shared" si="23"/>
        <v>0.62811349361056967</v>
      </c>
      <c r="O50" s="19">
        <f t="shared" si="23"/>
        <v>0.54785330948121658</v>
      </c>
      <c r="P50" s="19">
        <f t="shared" si="23"/>
        <v>0.52655164687429967</v>
      </c>
      <c r="Q50" s="15" t="s">
        <v>5</v>
      </c>
      <c r="R50" s="19">
        <f t="shared" si="19"/>
        <v>0.52490560433222266</v>
      </c>
      <c r="S50" s="19">
        <f t="shared" si="20"/>
        <v>5.8117034954127247E-2</v>
      </c>
    </row>
    <row r="51" spans="1:19" x14ac:dyDescent="0.2">
      <c r="A51" s="15" t="s">
        <v>7</v>
      </c>
      <c r="B51" s="19">
        <f t="shared" ref="B51:P51" si="24">100/B44*B39</f>
        <v>0.19381931732529345</v>
      </c>
      <c r="C51" s="19">
        <f t="shared" si="24"/>
        <v>0.1799572601507142</v>
      </c>
      <c r="D51" s="19">
        <f t="shared" si="24"/>
        <v>0.11258725512272012</v>
      </c>
      <c r="E51" s="19">
        <f t="shared" si="24"/>
        <v>0.16423957078725498</v>
      </c>
      <c r="F51" s="19">
        <f t="shared" si="24"/>
        <v>9.8608524159088412E-2</v>
      </c>
      <c r="G51" s="19">
        <f t="shared" si="24"/>
        <v>0.15396458814472672</v>
      </c>
      <c r="H51" s="19">
        <f t="shared" si="24"/>
        <v>7.8466539625602516E-2</v>
      </c>
      <c r="I51" s="19">
        <f t="shared" si="24"/>
        <v>0.27691626052281793</v>
      </c>
      <c r="J51" s="19">
        <f t="shared" si="24"/>
        <v>0.28713418001104357</v>
      </c>
      <c r="K51" s="19">
        <f t="shared" si="24"/>
        <v>0.21489201676157729</v>
      </c>
      <c r="L51" s="19">
        <f t="shared" si="24"/>
        <v>0.12415933781686497</v>
      </c>
      <c r="M51" s="19">
        <f t="shared" si="24"/>
        <v>0.26590087215486069</v>
      </c>
      <c r="N51" s="19">
        <f t="shared" si="24"/>
        <v>0.17327268789257097</v>
      </c>
      <c r="O51" s="19">
        <f t="shared" si="24"/>
        <v>0.14534883720930236</v>
      </c>
      <c r="P51" s="19">
        <f t="shared" si="24"/>
        <v>0.20165807752632756</v>
      </c>
      <c r="Q51" s="15" t="s">
        <v>7</v>
      </c>
      <c r="R51" s="19">
        <f t="shared" si="19"/>
        <v>0.17806168834738437</v>
      </c>
      <c r="S51" s="19">
        <f t="shared" si="20"/>
        <v>6.3717605719485274E-2</v>
      </c>
    </row>
    <row r="52" spans="1:19" x14ac:dyDescent="0.2">
      <c r="A52" s="15" t="s">
        <v>8</v>
      </c>
      <c r="B52" s="19">
        <f t="shared" ref="B52:P52" si="25">100/B44*B40</f>
        <v>0.1399806180682675</v>
      </c>
      <c r="C52" s="19">
        <f t="shared" si="25"/>
        <v>0.123720616353616</v>
      </c>
      <c r="D52" s="19">
        <f t="shared" si="25"/>
        <v>0.13510470614726414</v>
      </c>
      <c r="E52" s="19">
        <f t="shared" si="25"/>
        <v>2.1898609438300666E-2</v>
      </c>
      <c r="F52" s="19">
        <f t="shared" si="25"/>
        <v>0.12052152952777473</v>
      </c>
      <c r="G52" s="19">
        <f t="shared" si="25"/>
        <v>0.14296711756296052</v>
      </c>
      <c r="H52" s="19">
        <f t="shared" si="25"/>
        <v>0.1345140679296043</v>
      </c>
      <c r="I52" s="19">
        <f t="shared" si="25"/>
        <v>8.8613203367301732E-2</v>
      </c>
      <c r="J52" s="19">
        <f t="shared" si="25"/>
        <v>9.9392600773053535E-2</v>
      </c>
      <c r="K52" s="19">
        <f t="shared" si="25"/>
        <v>0.12893521005694636</v>
      </c>
      <c r="L52" s="19">
        <f t="shared" si="25"/>
        <v>0.15519917227108121</v>
      </c>
      <c r="M52" s="19">
        <f t="shared" si="25"/>
        <v>0.1169963837481387</v>
      </c>
      <c r="N52" s="19">
        <f t="shared" si="25"/>
        <v>0.15161360190599962</v>
      </c>
      <c r="O52" s="19">
        <f t="shared" si="25"/>
        <v>0.15652951699463333</v>
      </c>
      <c r="P52" s="19">
        <f t="shared" si="25"/>
        <v>0.14564194488012547</v>
      </c>
      <c r="Q52" s="15" t="s">
        <v>8</v>
      </c>
      <c r="R52" s="19">
        <f t="shared" si="19"/>
        <v>0.12410859326833786</v>
      </c>
      <c r="S52" s="19">
        <f t="shared" si="20"/>
        <v>3.4308772025968277E-2</v>
      </c>
    </row>
    <row r="53" spans="1:19" x14ac:dyDescent="0.2">
      <c r="A53" s="15" t="s">
        <v>9</v>
      </c>
      <c r="B53" s="19">
        <f t="shared" ref="B53:P53" si="26">100/B44*B41</f>
        <v>0.48454829331323362</v>
      </c>
      <c r="C53" s="19">
        <f t="shared" si="26"/>
        <v>0.50612979417388371</v>
      </c>
      <c r="D53" s="19">
        <f t="shared" si="26"/>
        <v>0.52916009907678452</v>
      </c>
      <c r="E53" s="19">
        <f t="shared" si="26"/>
        <v>0.47082010292346427</v>
      </c>
      <c r="F53" s="19">
        <f t="shared" si="26"/>
        <v>0.40539059932069682</v>
      </c>
      <c r="G53" s="19">
        <f t="shared" si="26"/>
        <v>0.51688111734301101</v>
      </c>
      <c r="H53" s="19">
        <f t="shared" si="26"/>
        <v>0.48200874341441541</v>
      </c>
      <c r="I53" s="19">
        <f t="shared" si="26"/>
        <v>0.53167922020381042</v>
      </c>
      <c r="J53" s="19">
        <f t="shared" si="26"/>
        <v>0.53009387078961889</v>
      </c>
      <c r="K53" s="19">
        <f t="shared" si="26"/>
        <v>0.52648544106586437</v>
      </c>
      <c r="L53" s="19">
        <f t="shared" si="26"/>
        <v>0.50698396275219859</v>
      </c>
      <c r="M53" s="19">
        <f t="shared" si="26"/>
        <v>0.49989363965113809</v>
      </c>
      <c r="N53" s="19">
        <f t="shared" si="26"/>
        <v>0.54147714966428429</v>
      </c>
      <c r="O53" s="19">
        <f t="shared" si="26"/>
        <v>0.5254919499105547</v>
      </c>
      <c r="P53" s="19">
        <f t="shared" si="26"/>
        <v>0.4593322876988572</v>
      </c>
      <c r="Q53" s="15" t="s">
        <v>9</v>
      </c>
      <c r="R53" s="19">
        <f t="shared" si="19"/>
        <v>0.50109175142012108</v>
      </c>
      <c r="S53" s="19">
        <f t="shared" si="20"/>
        <v>3.6058841466103449E-2</v>
      </c>
    </row>
    <row r="54" spans="1:19" ht="18.75" x14ac:dyDescent="0.35">
      <c r="A54" s="15" t="s">
        <v>51</v>
      </c>
      <c r="B54" s="19">
        <f t="shared" ref="B54:P54" si="27">100/B44*B42</f>
        <v>4.360934639819102</v>
      </c>
      <c r="C54" s="19">
        <f t="shared" si="27"/>
        <v>3.8578337644809357</v>
      </c>
      <c r="D54" s="19">
        <f t="shared" si="27"/>
        <v>3.9968475568565642</v>
      </c>
      <c r="E54" s="19">
        <f t="shared" si="27"/>
        <v>4.2373809263111788</v>
      </c>
      <c r="F54" s="19">
        <f t="shared" si="27"/>
        <v>4.2511230415251449</v>
      </c>
      <c r="G54" s="19">
        <f t="shared" si="27"/>
        <v>4.3659958209611789</v>
      </c>
      <c r="H54" s="19">
        <f t="shared" si="27"/>
        <v>3.5422037888129134</v>
      </c>
      <c r="I54" s="19">
        <f t="shared" si="27"/>
        <v>3.876827647319451</v>
      </c>
      <c r="J54" s="19">
        <f t="shared" si="27"/>
        <v>4.1192711209276638</v>
      </c>
      <c r="K54" s="19">
        <f t="shared" si="27"/>
        <v>4.2978403352315455</v>
      </c>
      <c r="L54" s="19">
        <f t="shared" si="27"/>
        <v>4.2110708742886711</v>
      </c>
      <c r="M54" s="19">
        <f t="shared" si="27"/>
        <v>4.3820463731121047</v>
      </c>
      <c r="N54" s="19">
        <f t="shared" si="27"/>
        <v>4.2451808533679891</v>
      </c>
      <c r="O54" s="19">
        <f t="shared" si="27"/>
        <v>3.9020572450805022</v>
      </c>
      <c r="P54" s="19">
        <f t="shared" si="27"/>
        <v>3.3385615057136451</v>
      </c>
      <c r="Q54" s="15" t="s">
        <v>51</v>
      </c>
      <c r="R54" s="19">
        <f t="shared" si="19"/>
        <v>4.0656783662539056</v>
      </c>
      <c r="S54" s="19">
        <f t="shared" si="20"/>
        <v>0.31219918400197133</v>
      </c>
    </row>
    <row r="55" spans="1:19" ht="18.75" x14ac:dyDescent="0.35">
      <c r="A55" s="15" t="s">
        <v>52</v>
      </c>
      <c r="B55" s="19">
        <f t="shared" ref="B55:P55" si="28">100/B44*B43</f>
        <v>3.2626251749757729</v>
      </c>
      <c r="C55" s="19">
        <f t="shared" si="28"/>
        <v>3.5429085592171856</v>
      </c>
      <c r="D55" s="19">
        <f t="shared" si="28"/>
        <v>3.4902049088043237</v>
      </c>
      <c r="E55" s="19">
        <f t="shared" si="28"/>
        <v>3.262892806306799</v>
      </c>
      <c r="F55" s="19">
        <f t="shared" si="28"/>
        <v>3.1554727730908292</v>
      </c>
      <c r="G55" s="19">
        <f t="shared" si="28"/>
        <v>3.1892664687121961</v>
      </c>
      <c r="H55" s="19">
        <f t="shared" si="28"/>
        <v>3.8896984642977248</v>
      </c>
      <c r="I55" s="19">
        <f t="shared" si="28"/>
        <v>3.4005316792202041</v>
      </c>
      <c r="J55" s="19">
        <f t="shared" si="28"/>
        <v>3.4897846493649913</v>
      </c>
      <c r="K55" s="19">
        <f t="shared" si="28"/>
        <v>3.2233802514236594</v>
      </c>
      <c r="L55" s="19">
        <f t="shared" si="28"/>
        <v>3.5592343507501294</v>
      </c>
      <c r="M55" s="19">
        <f t="shared" si="28"/>
        <v>3.180174430972134</v>
      </c>
      <c r="N55" s="19">
        <f t="shared" si="28"/>
        <v>3.3030106129521339</v>
      </c>
      <c r="O55" s="19">
        <f t="shared" si="28"/>
        <v>3.5107334525939189</v>
      </c>
      <c r="P55" s="19">
        <f t="shared" si="28"/>
        <v>3.6298453954738963</v>
      </c>
      <c r="Q55" s="15" t="s">
        <v>52</v>
      </c>
      <c r="R55" s="19">
        <f t="shared" si="19"/>
        <v>3.4059842652103933</v>
      </c>
      <c r="S55" s="19">
        <f t="shared" si="20"/>
        <v>0.20652435219748513</v>
      </c>
    </row>
    <row r="56" spans="1:19" x14ac:dyDescent="0.2">
      <c r="A56" s="17" t="s">
        <v>13</v>
      </c>
      <c r="B56" s="21">
        <f t="shared" ref="B56:P56" si="29">100/B44*B44</f>
        <v>100</v>
      </c>
      <c r="C56" s="21">
        <f t="shared" si="29"/>
        <v>100</v>
      </c>
      <c r="D56" s="21">
        <f t="shared" si="29"/>
        <v>100</v>
      </c>
      <c r="E56" s="21">
        <f t="shared" si="29"/>
        <v>100</v>
      </c>
      <c r="F56" s="21">
        <f t="shared" si="29"/>
        <v>100</v>
      </c>
      <c r="G56" s="21">
        <f t="shared" si="29"/>
        <v>100</v>
      </c>
      <c r="H56" s="21">
        <f t="shared" si="29"/>
        <v>100</v>
      </c>
      <c r="I56" s="21">
        <f t="shared" si="29"/>
        <v>100</v>
      </c>
      <c r="J56" s="21">
        <f t="shared" si="29"/>
        <v>100</v>
      </c>
      <c r="K56" s="21">
        <f t="shared" si="29"/>
        <v>100</v>
      </c>
      <c r="L56" s="21">
        <f t="shared" si="29"/>
        <v>100</v>
      </c>
      <c r="M56" s="21">
        <f t="shared" si="29"/>
        <v>100</v>
      </c>
      <c r="N56" s="21">
        <f t="shared" si="29"/>
        <v>100.00000000000001</v>
      </c>
      <c r="O56" s="21">
        <f t="shared" si="29"/>
        <v>100</v>
      </c>
      <c r="P56" s="21">
        <f t="shared" si="29"/>
        <v>100</v>
      </c>
      <c r="Q56" s="21"/>
      <c r="R56" s="21">
        <f>SUM(R47:R55)</f>
        <v>99.999999999999986</v>
      </c>
      <c r="S56" s="17"/>
    </row>
    <row r="59" spans="1:19" ht="15" x14ac:dyDescent="0.25">
      <c r="A59" s="56" t="s">
        <v>155</v>
      </c>
    </row>
    <row r="60" spans="1:19" ht="15" x14ac:dyDescent="0.2">
      <c r="A60" s="39" t="s">
        <v>98</v>
      </c>
    </row>
    <row r="61" spans="1:19" s="14" customFormat="1" ht="15" x14ac:dyDescent="0.2">
      <c r="A61" s="15" t="s">
        <v>97</v>
      </c>
      <c r="B61" s="16"/>
      <c r="C61" s="15"/>
      <c r="D61" s="15"/>
      <c r="E61" s="15"/>
      <c r="F61" s="15"/>
      <c r="G61" s="15"/>
    </row>
    <row r="62" spans="1:19" s="14" customFormat="1" ht="15" x14ac:dyDescent="0.2">
      <c r="A62" s="15" t="s">
        <v>44</v>
      </c>
      <c r="B62" s="16"/>
      <c r="C62" s="15"/>
      <c r="D62" s="15"/>
      <c r="E62" s="15"/>
      <c r="F62" s="15"/>
      <c r="G62" s="15"/>
    </row>
    <row r="63" spans="1:19" x14ac:dyDescent="0.2">
      <c r="A63" s="17" t="s">
        <v>1</v>
      </c>
      <c r="B63" s="17">
        <v>1</v>
      </c>
      <c r="C63" s="17">
        <v>2</v>
      </c>
      <c r="D63" s="17">
        <v>3</v>
      </c>
      <c r="E63" s="17">
        <v>4</v>
      </c>
      <c r="F63" s="17">
        <v>5</v>
      </c>
      <c r="G63" s="17">
        <v>6</v>
      </c>
      <c r="H63" s="17">
        <v>7</v>
      </c>
      <c r="I63" s="17">
        <v>8</v>
      </c>
      <c r="J63" s="17">
        <v>9</v>
      </c>
      <c r="K63" s="17">
        <v>10</v>
      </c>
      <c r="L63" s="17">
        <v>11</v>
      </c>
      <c r="M63" s="17">
        <v>12</v>
      </c>
      <c r="N63" s="17">
        <v>13</v>
      </c>
      <c r="O63" s="17">
        <v>14</v>
      </c>
      <c r="P63" s="17">
        <v>15</v>
      </c>
      <c r="Q63" s="17"/>
      <c r="R63" s="18" t="s">
        <v>56</v>
      </c>
      <c r="S63" s="18" t="s">
        <v>36</v>
      </c>
    </row>
    <row r="64" spans="1:19" ht="18.75" x14ac:dyDescent="0.35">
      <c r="A64" s="15" t="s">
        <v>48</v>
      </c>
      <c r="B64" s="19">
        <v>72.06</v>
      </c>
      <c r="C64" s="19">
        <v>75.25</v>
      </c>
      <c r="D64" s="19">
        <v>75.91</v>
      </c>
      <c r="E64" s="19">
        <v>72.61</v>
      </c>
      <c r="F64" s="19">
        <v>76.17</v>
      </c>
      <c r="G64" s="19">
        <v>70.94</v>
      </c>
      <c r="H64" s="19">
        <v>67.25</v>
      </c>
      <c r="I64" s="19">
        <v>72.78</v>
      </c>
      <c r="J64" s="19">
        <v>72.78</v>
      </c>
      <c r="K64" s="19">
        <v>75.63</v>
      </c>
      <c r="L64" s="19">
        <v>73.489999999999995</v>
      </c>
      <c r="M64" s="19">
        <v>70.05</v>
      </c>
      <c r="N64" s="19">
        <v>75.98</v>
      </c>
      <c r="O64" s="19">
        <v>70.03</v>
      </c>
      <c r="P64" s="19">
        <v>74.5</v>
      </c>
      <c r="Q64" s="15" t="s">
        <v>48</v>
      </c>
      <c r="R64" s="20">
        <f t="shared" ref="R64:R72" si="30">AVERAGE(B64:P64)</f>
        <v>73.028666666666652</v>
      </c>
      <c r="S64" s="20">
        <f t="shared" ref="S64:S72" si="31">STDEV(B64:P64)</f>
        <v>2.6432741241191948</v>
      </c>
    </row>
    <row r="65" spans="1:21" ht="18.75" x14ac:dyDescent="0.35">
      <c r="A65" s="15" t="s">
        <v>49</v>
      </c>
      <c r="B65" s="19">
        <v>0.3</v>
      </c>
      <c r="C65" s="19">
        <v>0.13</v>
      </c>
      <c r="D65" s="19">
        <v>0.12</v>
      </c>
      <c r="E65" s="19">
        <v>0.31</v>
      </c>
      <c r="F65" s="19">
        <v>0.22</v>
      </c>
      <c r="G65" s="19">
        <v>0.14000000000000001</v>
      </c>
      <c r="H65" s="19">
        <v>0.61</v>
      </c>
      <c r="I65" s="19">
        <v>7.0000000000000007E-2</v>
      </c>
      <c r="J65" s="19">
        <v>0.33</v>
      </c>
      <c r="K65" s="19">
        <v>0.19</v>
      </c>
      <c r="L65" s="19">
        <v>0.4</v>
      </c>
      <c r="M65" s="19">
        <v>0.39</v>
      </c>
      <c r="N65" s="19">
        <v>0.21</v>
      </c>
      <c r="O65" s="19">
        <v>0.5</v>
      </c>
      <c r="P65" s="19">
        <v>0.14000000000000001</v>
      </c>
      <c r="Q65" s="15" t="s">
        <v>49</v>
      </c>
      <c r="R65" s="20">
        <f t="shared" si="30"/>
        <v>0.27066666666666667</v>
      </c>
      <c r="S65" s="20">
        <f t="shared" si="31"/>
        <v>0.15452538703428395</v>
      </c>
    </row>
    <row r="66" spans="1:21" ht="18.75" x14ac:dyDescent="0.35">
      <c r="A66" s="15" t="s">
        <v>50</v>
      </c>
      <c r="B66" s="19">
        <v>13.09</v>
      </c>
      <c r="C66" s="19">
        <v>12.96</v>
      </c>
      <c r="D66" s="19">
        <v>11.92</v>
      </c>
      <c r="E66" s="19">
        <v>13.42</v>
      </c>
      <c r="F66" s="19">
        <v>11.46</v>
      </c>
      <c r="G66" s="19">
        <v>12.23</v>
      </c>
      <c r="H66" s="19">
        <v>13.89</v>
      </c>
      <c r="I66" s="19">
        <v>11.97</v>
      </c>
      <c r="J66" s="19">
        <v>12.03</v>
      </c>
      <c r="K66" s="19">
        <v>11.41</v>
      </c>
      <c r="L66" s="19">
        <v>11.93</v>
      </c>
      <c r="M66" s="19">
        <v>13.34</v>
      </c>
      <c r="N66" s="19">
        <v>11.44</v>
      </c>
      <c r="O66" s="19">
        <v>13.59</v>
      </c>
      <c r="P66" s="19">
        <v>11.49</v>
      </c>
      <c r="Q66" s="15" t="s">
        <v>50</v>
      </c>
      <c r="R66" s="20">
        <f t="shared" si="30"/>
        <v>12.411333333333335</v>
      </c>
      <c r="S66" s="20">
        <f t="shared" si="31"/>
        <v>0.87681946884885087</v>
      </c>
    </row>
    <row r="67" spans="1:21" x14ac:dyDescent="0.2">
      <c r="A67" s="15" t="s">
        <v>5</v>
      </c>
      <c r="B67" s="19">
        <v>0.95</v>
      </c>
      <c r="C67" s="19">
        <v>0.63</v>
      </c>
      <c r="D67" s="19">
        <v>1.03</v>
      </c>
      <c r="E67" s="19">
        <v>2.2400000000000002</v>
      </c>
      <c r="F67" s="19">
        <v>1</v>
      </c>
      <c r="G67" s="19">
        <v>0.42</v>
      </c>
      <c r="H67" s="19">
        <v>4.5199999999999996</v>
      </c>
      <c r="I67" s="19">
        <v>0.52</v>
      </c>
      <c r="J67" s="19">
        <v>1.58</v>
      </c>
      <c r="K67" s="19">
        <v>1.02</v>
      </c>
      <c r="L67" s="19">
        <v>1.49</v>
      </c>
      <c r="M67" s="19">
        <v>2.17</v>
      </c>
      <c r="N67" s="19">
        <v>0.95</v>
      </c>
      <c r="O67" s="19">
        <v>2.2000000000000002</v>
      </c>
      <c r="P67" s="19">
        <v>1.08</v>
      </c>
      <c r="Q67" s="15" t="s">
        <v>5</v>
      </c>
      <c r="R67" s="20">
        <f t="shared" si="30"/>
        <v>1.4533333333333331</v>
      </c>
      <c r="S67" s="20">
        <f t="shared" si="31"/>
        <v>1.0332726556685714</v>
      </c>
    </row>
    <row r="68" spans="1:21" x14ac:dyDescent="0.2">
      <c r="A68" s="15" t="s">
        <v>7</v>
      </c>
      <c r="B68" s="19">
        <v>0.15</v>
      </c>
      <c r="C68" s="19">
        <v>0.09</v>
      </c>
      <c r="D68" s="19">
        <v>0</v>
      </c>
      <c r="E68" s="19">
        <v>0.02</v>
      </c>
      <c r="F68" s="19">
        <v>0.03</v>
      </c>
      <c r="G68" s="19">
        <v>0.26</v>
      </c>
      <c r="H68" s="19">
        <v>0.11</v>
      </c>
      <c r="I68" s="19">
        <v>0.03</v>
      </c>
      <c r="J68" s="19">
        <v>0.06</v>
      </c>
      <c r="K68" s="19">
        <v>0.02</v>
      </c>
      <c r="L68" s="19">
        <v>0.08</v>
      </c>
      <c r="M68" s="19">
        <v>0</v>
      </c>
      <c r="N68" s="19">
        <v>0.09</v>
      </c>
      <c r="O68" s="19">
        <v>0.12</v>
      </c>
      <c r="P68" s="19">
        <v>0.05</v>
      </c>
      <c r="Q68" s="15" t="s">
        <v>7</v>
      </c>
      <c r="R68" s="20">
        <f t="shared" si="30"/>
        <v>7.400000000000001E-2</v>
      </c>
      <c r="S68" s="20">
        <f t="shared" si="31"/>
        <v>6.8535704980271825E-2</v>
      </c>
    </row>
    <row r="69" spans="1:21" x14ac:dyDescent="0.2">
      <c r="A69" s="15" t="s">
        <v>8</v>
      </c>
      <c r="B69" s="19">
        <v>0.18</v>
      </c>
      <c r="C69" s="19">
        <v>0.08</v>
      </c>
      <c r="D69" s="19">
        <v>0.14000000000000001</v>
      </c>
      <c r="E69" s="19">
        <v>0.6</v>
      </c>
      <c r="F69" s="19">
        <v>0.14000000000000001</v>
      </c>
      <c r="G69" s="19">
        <v>7.0000000000000007E-2</v>
      </c>
      <c r="H69" s="19">
        <v>0.96</v>
      </c>
      <c r="I69" s="19">
        <v>0.05</v>
      </c>
      <c r="J69" s="19">
        <v>0.28000000000000003</v>
      </c>
      <c r="K69" s="19">
        <v>0.1</v>
      </c>
      <c r="L69" s="19">
        <v>0.22</v>
      </c>
      <c r="M69" s="19">
        <v>0.67</v>
      </c>
      <c r="N69" s="19">
        <v>0.15</v>
      </c>
      <c r="O69" s="19">
        <v>0.7</v>
      </c>
      <c r="P69" s="19">
        <v>0.11</v>
      </c>
      <c r="Q69" s="15" t="s">
        <v>8</v>
      </c>
      <c r="R69" s="20">
        <f t="shared" si="30"/>
        <v>0.29666666666666669</v>
      </c>
      <c r="S69" s="20">
        <f t="shared" si="31"/>
        <v>0.28749327114278855</v>
      </c>
    </row>
    <row r="70" spans="1:21" x14ac:dyDescent="0.2">
      <c r="A70" s="15" t="s">
        <v>9</v>
      </c>
      <c r="B70" s="19">
        <v>1.54</v>
      </c>
      <c r="C70" s="19">
        <v>0.53</v>
      </c>
      <c r="D70" s="19">
        <v>1.36</v>
      </c>
      <c r="E70" s="19">
        <v>2.7</v>
      </c>
      <c r="F70" s="19">
        <v>1.07</v>
      </c>
      <c r="G70" s="19">
        <v>0.48</v>
      </c>
      <c r="H70" s="19">
        <v>3.54</v>
      </c>
      <c r="I70" s="19">
        <v>0.53</v>
      </c>
      <c r="J70" s="19">
        <v>1.43</v>
      </c>
      <c r="K70" s="19">
        <v>1.1000000000000001</v>
      </c>
      <c r="L70" s="19">
        <v>1.18</v>
      </c>
      <c r="M70" s="19">
        <v>2.91</v>
      </c>
      <c r="N70" s="19">
        <v>1.1200000000000001</v>
      </c>
      <c r="O70" s="19">
        <v>2.95</v>
      </c>
      <c r="P70" s="19">
        <v>1.29</v>
      </c>
      <c r="Q70" s="15" t="s">
        <v>9</v>
      </c>
      <c r="R70" s="20">
        <f t="shared" si="30"/>
        <v>1.5820000000000001</v>
      </c>
      <c r="S70" s="20">
        <f t="shared" si="31"/>
        <v>0.9701045599021052</v>
      </c>
    </row>
    <row r="71" spans="1:21" ht="18.75" x14ac:dyDescent="0.35">
      <c r="A71" s="15" t="s">
        <v>51</v>
      </c>
      <c r="B71" s="19">
        <v>3.65</v>
      </c>
      <c r="C71" s="19">
        <v>4.17</v>
      </c>
      <c r="D71" s="19">
        <v>3.2</v>
      </c>
      <c r="E71" s="19">
        <v>3.65</v>
      </c>
      <c r="F71" s="19">
        <v>3.03</v>
      </c>
      <c r="G71" s="19">
        <v>3.88</v>
      </c>
      <c r="H71" s="19">
        <v>3.61</v>
      </c>
      <c r="I71" s="19">
        <v>2.76</v>
      </c>
      <c r="J71" s="19">
        <v>3.14</v>
      </c>
      <c r="K71" s="19">
        <v>2.97</v>
      </c>
      <c r="L71" s="19">
        <v>2.98</v>
      </c>
      <c r="M71" s="19">
        <v>3.78</v>
      </c>
      <c r="N71" s="19">
        <v>2.59</v>
      </c>
      <c r="O71" s="19">
        <v>3.76</v>
      </c>
      <c r="P71" s="19">
        <v>3.01</v>
      </c>
      <c r="Q71" s="15" t="s">
        <v>51</v>
      </c>
      <c r="R71" s="20">
        <f t="shared" si="30"/>
        <v>3.345333333333333</v>
      </c>
      <c r="S71" s="20">
        <f t="shared" si="31"/>
        <v>0.4663822262397907</v>
      </c>
    </row>
    <row r="72" spans="1:21" ht="18.75" x14ac:dyDescent="0.35">
      <c r="A72" s="15" t="s">
        <v>52</v>
      </c>
      <c r="B72" s="19">
        <v>3.52</v>
      </c>
      <c r="C72" s="19">
        <v>3.19</v>
      </c>
      <c r="D72" s="19">
        <v>3.99</v>
      </c>
      <c r="E72" s="19">
        <v>1.65</v>
      </c>
      <c r="F72" s="19">
        <v>4.1399999999999997</v>
      </c>
      <c r="G72" s="19">
        <v>3.03</v>
      </c>
      <c r="H72" s="19">
        <v>2.0299999999999998</v>
      </c>
      <c r="I72" s="19">
        <v>5.47</v>
      </c>
      <c r="J72" s="19">
        <v>4.05</v>
      </c>
      <c r="K72" s="19">
        <v>4.03</v>
      </c>
      <c r="L72" s="19">
        <v>4.8</v>
      </c>
      <c r="M72" s="19">
        <v>1.54</v>
      </c>
      <c r="N72" s="19">
        <v>4.07</v>
      </c>
      <c r="O72" s="19">
        <v>1.43</v>
      </c>
      <c r="P72" s="19">
        <v>3.86</v>
      </c>
      <c r="Q72" s="15" t="s">
        <v>52</v>
      </c>
      <c r="R72" s="20">
        <f t="shared" si="30"/>
        <v>3.3866666666666663</v>
      </c>
      <c r="S72" s="20">
        <f t="shared" si="31"/>
        <v>1.2274576900864569</v>
      </c>
    </row>
    <row r="73" spans="1:21" x14ac:dyDescent="0.2">
      <c r="A73" s="17" t="s">
        <v>13</v>
      </c>
      <c r="B73" s="21">
        <f t="shared" ref="B73:P73" si="32">SUM(B64:B72)</f>
        <v>95.440000000000026</v>
      </c>
      <c r="C73" s="21">
        <f t="shared" si="32"/>
        <v>97.03</v>
      </c>
      <c r="D73" s="21">
        <f t="shared" si="32"/>
        <v>97.67</v>
      </c>
      <c r="E73" s="21">
        <f t="shared" si="32"/>
        <v>97.2</v>
      </c>
      <c r="F73" s="21">
        <f t="shared" si="32"/>
        <v>97.259999999999991</v>
      </c>
      <c r="G73" s="21">
        <f t="shared" si="32"/>
        <v>91.45</v>
      </c>
      <c r="H73" s="21">
        <f t="shared" si="32"/>
        <v>96.52</v>
      </c>
      <c r="I73" s="21">
        <f t="shared" si="32"/>
        <v>94.179999999999993</v>
      </c>
      <c r="J73" s="21">
        <f t="shared" si="32"/>
        <v>95.68</v>
      </c>
      <c r="K73" s="21">
        <f t="shared" si="32"/>
        <v>96.46999999999997</v>
      </c>
      <c r="L73" s="21">
        <f t="shared" si="32"/>
        <v>96.57</v>
      </c>
      <c r="M73" s="21">
        <f t="shared" si="32"/>
        <v>94.850000000000009</v>
      </c>
      <c r="N73" s="21">
        <f t="shared" si="32"/>
        <v>96.600000000000023</v>
      </c>
      <c r="O73" s="21">
        <f t="shared" si="32"/>
        <v>95.28000000000003</v>
      </c>
      <c r="P73" s="21">
        <f t="shared" si="32"/>
        <v>95.53</v>
      </c>
      <c r="Q73" s="21"/>
      <c r="R73" s="22">
        <f>SUM(R64:R72)</f>
        <v>95.848666666666645</v>
      </c>
      <c r="S73" s="22" t="s">
        <v>14</v>
      </c>
    </row>
    <row r="75" spans="1:21" x14ac:dyDescent="0.2">
      <c r="A75" s="17" t="s">
        <v>1</v>
      </c>
      <c r="B75" s="17" t="s">
        <v>14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8" t="s">
        <v>56</v>
      </c>
      <c r="S75" s="18" t="s">
        <v>36</v>
      </c>
      <c r="T75" s="18" t="s">
        <v>69</v>
      </c>
      <c r="U75" s="18" t="s">
        <v>36</v>
      </c>
    </row>
    <row r="76" spans="1:21" ht="18.75" x14ac:dyDescent="0.35">
      <c r="A76" s="15" t="s">
        <v>48</v>
      </c>
      <c r="B76" s="19">
        <f t="shared" ref="B76:P76" si="33">100/B73*B64</f>
        <v>75.502933780385561</v>
      </c>
      <c r="C76" s="19">
        <f t="shared" si="33"/>
        <v>77.553334020406069</v>
      </c>
      <c r="D76" s="19">
        <f t="shared" si="33"/>
        <v>77.720896897716798</v>
      </c>
      <c r="E76" s="19">
        <f t="shared" si="33"/>
        <v>74.701646090534979</v>
      </c>
      <c r="F76" s="19">
        <f t="shared" si="33"/>
        <v>78.315854410857497</v>
      </c>
      <c r="G76" s="19">
        <f t="shared" si="33"/>
        <v>77.572443958447238</v>
      </c>
      <c r="H76" s="19">
        <f t="shared" si="33"/>
        <v>69.674678823041859</v>
      </c>
      <c r="I76" s="19">
        <f t="shared" si="33"/>
        <v>77.277553620726266</v>
      </c>
      <c r="J76" s="19">
        <f t="shared" si="33"/>
        <v>76.066053511705675</v>
      </c>
      <c r="K76" s="19">
        <f t="shared" si="33"/>
        <v>78.397429252617414</v>
      </c>
      <c r="L76" s="19">
        <f t="shared" si="33"/>
        <v>76.100238169203678</v>
      </c>
      <c r="M76" s="19">
        <f t="shared" si="33"/>
        <v>73.853452820242467</v>
      </c>
      <c r="N76" s="19">
        <f t="shared" si="33"/>
        <v>78.654244306418207</v>
      </c>
      <c r="O76" s="19">
        <f t="shared" si="33"/>
        <v>73.499160369437419</v>
      </c>
      <c r="P76" s="19">
        <f t="shared" si="33"/>
        <v>77.985972992777135</v>
      </c>
      <c r="Q76" s="15" t="s">
        <v>48</v>
      </c>
      <c r="R76" s="19">
        <f t="shared" ref="R76:R84" si="34">AVERAGE(B76:P76)</f>
        <v>76.191726201634552</v>
      </c>
      <c r="S76" s="19">
        <f t="shared" ref="S76:S84" si="35">STDEV(B76:P76)</f>
        <v>2.4472489257468979</v>
      </c>
      <c r="T76" s="19">
        <f>AVERAGE(C76,G76)</f>
        <v>77.562888989426654</v>
      </c>
      <c r="U76" s="19">
        <f>STDEV(C76,G76)</f>
        <v>1.3512766776965059E-2</v>
      </c>
    </row>
    <row r="77" spans="1:21" ht="18.75" x14ac:dyDescent="0.35">
      <c r="A77" s="15" t="s">
        <v>49</v>
      </c>
      <c r="B77" s="19">
        <f t="shared" ref="B77:P77" si="36">100/B73*B65</f>
        <v>0.31433361274098898</v>
      </c>
      <c r="C77" s="19">
        <f t="shared" si="36"/>
        <v>0.13397918169638257</v>
      </c>
      <c r="D77" s="19">
        <f t="shared" si="36"/>
        <v>0.12286270093170883</v>
      </c>
      <c r="E77" s="19">
        <f t="shared" si="36"/>
        <v>0.31893004115226337</v>
      </c>
      <c r="F77" s="19">
        <f t="shared" si="36"/>
        <v>0.22619782027555008</v>
      </c>
      <c r="G77" s="19">
        <f t="shared" si="36"/>
        <v>0.15308911973756154</v>
      </c>
      <c r="H77" s="19">
        <f t="shared" si="36"/>
        <v>0.63199336924989635</v>
      </c>
      <c r="I77" s="19">
        <f t="shared" si="36"/>
        <v>7.4325759184540249E-2</v>
      </c>
      <c r="J77" s="19">
        <f t="shared" si="36"/>
        <v>0.34489966555183943</v>
      </c>
      <c r="K77" s="19">
        <f t="shared" si="36"/>
        <v>0.19695242044158812</v>
      </c>
      <c r="L77" s="19">
        <f t="shared" si="36"/>
        <v>0.41420731075903494</v>
      </c>
      <c r="M77" s="19">
        <f t="shared" si="36"/>
        <v>0.41117554032683179</v>
      </c>
      <c r="N77" s="19">
        <f t="shared" si="36"/>
        <v>0.21739130434782603</v>
      </c>
      <c r="O77" s="19">
        <f t="shared" si="36"/>
        <v>0.52476910159529788</v>
      </c>
      <c r="P77" s="19">
        <f t="shared" si="36"/>
        <v>0.1465508217313933</v>
      </c>
      <c r="Q77" s="15" t="s">
        <v>49</v>
      </c>
      <c r="R77" s="19">
        <f t="shared" si="34"/>
        <v>0.28211051798151365</v>
      </c>
      <c r="S77" s="19">
        <f t="shared" si="35"/>
        <v>0.16075979176205418</v>
      </c>
      <c r="T77" s="19">
        <f t="shared" ref="T77:T84" si="37">AVERAGE(C77,G77)</f>
        <v>0.14353415071697206</v>
      </c>
      <c r="U77" s="19">
        <f t="shared" ref="U77:U84" si="38">STDEV(C77,G77)</f>
        <v>1.3512766776972419E-2</v>
      </c>
    </row>
    <row r="78" spans="1:21" ht="18.75" x14ac:dyDescent="0.35">
      <c r="A78" s="15" t="s">
        <v>50</v>
      </c>
      <c r="B78" s="19">
        <f t="shared" ref="B78:P78" si="39">100/B73*B66</f>
        <v>13.715423302598486</v>
      </c>
      <c r="C78" s="19">
        <f t="shared" si="39"/>
        <v>13.35669380603937</v>
      </c>
      <c r="D78" s="19">
        <f t="shared" si="39"/>
        <v>12.204361625883077</v>
      </c>
      <c r="E78" s="19">
        <f t="shared" si="39"/>
        <v>13.806584362139917</v>
      </c>
      <c r="F78" s="19">
        <f t="shared" si="39"/>
        <v>11.782850092535474</v>
      </c>
      <c r="G78" s="19">
        <f t="shared" si="39"/>
        <v>13.373428102788409</v>
      </c>
      <c r="H78" s="19">
        <f t="shared" si="39"/>
        <v>14.390799834231247</v>
      </c>
      <c r="I78" s="19">
        <f t="shared" si="39"/>
        <v>12.709704820556382</v>
      </c>
      <c r="J78" s="19">
        <f t="shared" si="39"/>
        <v>12.573160535117054</v>
      </c>
      <c r="K78" s="19">
        <f t="shared" si="39"/>
        <v>11.827511143360633</v>
      </c>
      <c r="L78" s="19">
        <f t="shared" si="39"/>
        <v>12.353733043388216</v>
      </c>
      <c r="M78" s="19">
        <f t="shared" si="39"/>
        <v>14.064312071692143</v>
      </c>
      <c r="N78" s="19">
        <f t="shared" si="39"/>
        <v>11.842650103519667</v>
      </c>
      <c r="O78" s="19">
        <f t="shared" si="39"/>
        <v>14.263224181360195</v>
      </c>
      <c r="P78" s="19">
        <f t="shared" si="39"/>
        <v>12.027635297812205</v>
      </c>
      <c r="Q78" s="15" t="s">
        <v>50</v>
      </c>
      <c r="R78" s="19">
        <f t="shared" si="34"/>
        <v>12.952804821534832</v>
      </c>
      <c r="S78" s="19">
        <f t="shared" si="35"/>
        <v>0.94554584814529419</v>
      </c>
      <c r="T78" s="19">
        <f t="shared" si="37"/>
        <v>13.36506095441389</v>
      </c>
      <c r="U78" s="19">
        <f t="shared" si="38"/>
        <v>1.1832934709633577E-2</v>
      </c>
    </row>
    <row r="79" spans="1:21" x14ac:dyDescent="0.2">
      <c r="A79" s="15" t="s">
        <v>5</v>
      </c>
      <c r="B79" s="19">
        <f t="shared" ref="B79:P79" si="40">100/B73*B67</f>
        <v>0.99538977367979842</v>
      </c>
      <c r="C79" s="19">
        <f t="shared" si="40"/>
        <v>0.64928372668246936</v>
      </c>
      <c r="D79" s="19">
        <f t="shared" si="40"/>
        <v>1.0545715163305007</v>
      </c>
      <c r="E79" s="19">
        <f t="shared" si="40"/>
        <v>2.3045267489711936</v>
      </c>
      <c r="F79" s="19">
        <f t="shared" si="40"/>
        <v>1.0281719103434095</v>
      </c>
      <c r="G79" s="19">
        <f t="shared" si="40"/>
        <v>0.45926735921268452</v>
      </c>
      <c r="H79" s="19">
        <f t="shared" si="40"/>
        <v>4.6829672606713633</v>
      </c>
      <c r="I79" s="19">
        <f t="shared" si="40"/>
        <v>0.55213421108515615</v>
      </c>
      <c r="J79" s="19">
        <f t="shared" si="40"/>
        <v>1.6513377926421404</v>
      </c>
      <c r="K79" s="19">
        <f t="shared" si="40"/>
        <v>1.0573235202653677</v>
      </c>
      <c r="L79" s="19">
        <f t="shared" si="40"/>
        <v>1.542922232577405</v>
      </c>
      <c r="M79" s="19">
        <f t="shared" si="40"/>
        <v>2.2878228782287819</v>
      </c>
      <c r="N79" s="19">
        <f t="shared" si="40"/>
        <v>0.98343685300207018</v>
      </c>
      <c r="O79" s="19">
        <f t="shared" si="40"/>
        <v>2.3089840470193108</v>
      </c>
      <c r="P79" s="19">
        <f t="shared" si="40"/>
        <v>1.1305349104993196</v>
      </c>
      <c r="Q79" s="15" t="s">
        <v>5</v>
      </c>
      <c r="R79" s="19">
        <f t="shared" si="34"/>
        <v>1.5125783160807316</v>
      </c>
      <c r="S79" s="19">
        <f t="shared" si="35"/>
        <v>1.0709239171274072</v>
      </c>
      <c r="T79" s="19">
        <f t="shared" si="37"/>
        <v>0.55427554294757697</v>
      </c>
      <c r="U79" s="19">
        <f t="shared" si="38"/>
        <v>0.13436186197431949</v>
      </c>
    </row>
    <row r="80" spans="1:21" x14ac:dyDescent="0.2">
      <c r="A80" s="15" t="s">
        <v>7</v>
      </c>
      <c r="B80" s="19">
        <f t="shared" ref="B80:P80" si="41">100/B73*B68</f>
        <v>0.15716680637049449</v>
      </c>
      <c r="C80" s="19">
        <f t="shared" si="41"/>
        <v>9.2754818097495625E-2</v>
      </c>
      <c r="D80" s="19">
        <f t="shared" si="41"/>
        <v>0</v>
      </c>
      <c r="E80" s="19">
        <f t="shared" si="41"/>
        <v>2.0576131687242798E-2</v>
      </c>
      <c r="F80" s="19">
        <f t="shared" si="41"/>
        <v>3.0845157310302282E-2</v>
      </c>
      <c r="G80" s="19">
        <f t="shared" si="41"/>
        <v>0.28430836522689995</v>
      </c>
      <c r="H80" s="19">
        <f t="shared" si="41"/>
        <v>0.11396601740571902</v>
      </c>
      <c r="I80" s="19">
        <f t="shared" si="41"/>
        <v>3.1853896793374387E-2</v>
      </c>
      <c r="J80" s="19">
        <f t="shared" si="41"/>
        <v>6.2709030100334434E-2</v>
      </c>
      <c r="K80" s="19">
        <f t="shared" si="41"/>
        <v>2.0731833730693486E-2</v>
      </c>
      <c r="L80" s="19">
        <f t="shared" si="41"/>
        <v>8.2841462151806974E-2</v>
      </c>
      <c r="M80" s="19">
        <f t="shared" si="41"/>
        <v>0</v>
      </c>
      <c r="N80" s="19">
        <f t="shared" si="41"/>
        <v>9.3167701863354019E-2</v>
      </c>
      <c r="O80" s="19">
        <f t="shared" si="41"/>
        <v>0.12594458438287148</v>
      </c>
      <c r="P80" s="19">
        <f t="shared" si="41"/>
        <v>5.2339579189783318E-2</v>
      </c>
      <c r="Q80" s="15" t="s">
        <v>7</v>
      </c>
      <c r="R80" s="19">
        <f t="shared" si="34"/>
        <v>7.7947025620691501E-2</v>
      </c>
      <c r="S80" s="19">
        <f t="shared" si="35"/>
        <v>7.4106284858930171E-2</v>
      </c>
      <c r="T80" s="19">
        <f t="shared" si="37"/>
        <v>0.18853159166219779</v>
      </c>
      <c r="U80" s="19">
        <f t="shared" si="38"/>
        <v>0.13544881213553869</v>
      </c>
    </row>
    <row r="81" spans="1:22" x14ac:dyDescent="0.2">
      <c r="A81" s="15" t="s">
        <v>8</v>
      </c>
      <c r="B81" s="19">
        <f t="shared" ref="B81:P81" si="42">100/B73*B69</f>
        <v>0.18860016764459339</v>
      </c>
      <c r="C81" s="19">
        <f t="shared" si="42"/>
        <v>8.2448727197773894E-2</v>
      </c>
      <c r="D81" s="19">
        <f t="shared" si="42"/>
        <v>0.14333981775366031</v>
      </c>
      <c r="E81" s="19">
        <f t="shared" si="42"/>
        <v>0.61728395061728392</v>
      </c>
      <c r="F81" s="19">
        <f t="shared" si="42"/>
        <v>0.14394406744807733</v>
      </c>
      <c r="G81" s="19">
        <f t="shared" si="42"/>
        <v>7.6544559868780768E-2</v>
      </c>
      <c r="H81" s="19">
        <f t="shared" si="42"/>
        <v>0.99461251554082053</v>
      </c>
      <c r="I81" s="19">
        <f t="shared" si="42"/>
        <v>5.3089827988957318E-2</v>
      </c>
      <c r="J81" s="19">
        <f t="shared" si="42"/>
        <v>0.2926421404682274</v>
      </c>
      <c r="K81" s="19">
        <f t="shared" si="42"/>
        <v>0.10365916865346743</v>
      </c>
      <c r="L81" s="19">
        <f t="shared" si="42"/>
        <v>0.22781402091746919</v>
      </c>
      <c r="M81" s="19">
        <f t="shared" si="42"/>
        <v>0.70637849235635208</v>
      </c>
      <c r="N81" s="19">
        <f t="shared" si="42"/>
        <v>0.15527950310559002</v>
      </c>
      <c r="O81" s="19">
        <f t="shared" si="42"/>
        <v>0.73467674223341695</v>
      </c>
      <c r="P81" s="19">
        <f t="shared" si="42"/>
        <v>0.11514707421752329</v>
      </c>
      <c r="Q81" s="15" t="s">
        <v>8</v>
      </c>
      <c r="R81" s="19">
        <f t="shared" si="34"/>
        <v>0.3090307184007996</v>
      </c>
      <c r="S81" s="19">
        <f t="shared" si="35"/>
        <v>0.29934217256335743</v>
      </c>
      <c r="T81" s="19">
        <f t="shared" si="37"/>
        <v>7.9496643533277331E-2</v>
      </c>
      <c r="U81" s="19">
        <f t="shared" si="38"/>
        <v>4.1748767555911054E-3</v>
      </c>
    </row>
    <row r="82" spans="1:22" x14ac:dyDescent="0.2">
      <c r="A82" s="15" t="s">
        <v>9</v>
      </c>
      <c r="B82" s="19">
        <f t="shared" ref="B82:P82" si="43">100/B73*B70</f>
        <v>1.6135792120704102</v>
      </c>
      <c r="C82" s="19">
        <f t="shared" si="43"/>
        <v>0.54622281768525205</v>
      </c>
      <c r="D82" s="19">
        <f t="shared" si="43"/>
        <v>1.3924439438927001</v>
      </c>
      <c r="E82" s="19">
        <f t="shared" si="43"/>
        <v>2.7777777777777781</v>
      </c>
      <c r="F82" s="19">
        <f t="shared" si="43"/>
        <v>1.1001439440674483</v>
      </c>
      <c r="G82" s="19">
        <f t="shared" si="43"/>
        <v>0.52487698195735377</v>
      </c>
      <c r="H82" s="19">
        <f t="shared" si="43"/>
        <v>3.667633651056776</v>
      </c>
      <c r="I82" s="19">
        <f t="shared" si="43"/>
        <v>0.56275217668294764</v>
      </c>
      <c r="J82" s="19">
        <f t="shared" si="43"/>
        <v>1.494565217391304</v>
      </c>
      <c r="K82" s="19">
        <f t="shared" si="43"/>
        <v>1.1402508551881418</v>
      </c>
      <c r="L82" s="19">
        <f t="shared" si="43"/>
        <v>1.2219115667391529</v>
      </c>
      <c r="M82" s="19">
        <f t="shared" si="43"/>
        <v>3.068002108592514</v>
      </c>
      <c r="N82" s="19">
        <f t="shared" si="43"/>
        <v>1.1594202898550723</v>
      </c>
      <c r="O82" s="19">
        <f t="shared" si="43"/>
        <v>3.0961376994122576</v>
      </c>
      <c r="P82" s="19">
        <f t="shared" si="43"/>
        <v>1.3503611430964095</v>
      </c>
      <c r="Q82" s="15" t="s">
        <v>9</v>
      </c>
      <c r="R82" s="19">
        <f t="shared" si="34"/>
        <v>1.6477386256977014</v>
      </c>
      <c r="S82" s="19">
        <f t="shared" si="35"/>
        <v>1.0099062379113568</v>
      </c>
      <c r="T82" s="19">
        <f t="shared" si="37"/>
        <v>0.53554989982130285</v>
      </c>
      <c r="U82" s="19">
        <f t="shared" si="38"/>
        <v>1.5093785193290955E-2</v>
      </c>
    </row>
    <row r="83" spans="1:22" ht="18.75" x14ac:dyDescent="0.35">
      <c r="A83" s="15" t="s">
        <v>51</v>
      </c>
      <c r="B83" s="19">
        <f t="shared" ref="B83:P83" si="44">100/B73*B71</f>
        <v>3.8243922883486992</v>
      </c>
      <c r="C83" s="19">
        <f t="shared" si="44"/>
        <v>4.2976399051839635</v>
      </c>
      <c r="D83" s="19">
        <f t="shared" si="44"/>
        <v>3.2763386915122354</v>
      </c>
      <c r="E83" s="19">
        <f t="shared" si="44"/>
        <v>3.7551440329218106</v>
      </c>
      <c r="F83" s="19">
        <f t="shared" si="44"/>
        <v>3.1153608883405304</v>
      </c>
      <c r="G83" s="19">
        <f t="shared" si="44"/>
        <v>4.2427556041552759</v>
      </c>
      <c r="H83" s="19">
        <f t="shared" si="44"/>
        <v>3.7401574803149606</v>
      </c>
      <c r="I83" s="19">
        <f t="shared" si="44"/>
        <v>2.9305585049904437</v>
      </c>
      <c r="J83" s="19">
        <f t="shared" si="44"/>
        <v>3.281772575250836</v>
      </c>
      <c r="K83" s="19">
        <f t="shared" si="44"/>
        <v>3.0786773090079826</v>
      </c>
      <c r="L83" s="19">
        <f t="shared" si="44"/>
        <v>3.08584446515481</v>
      </c>
      <c r="M83" s="19">
        <f t="shared" si="44"/>
        <v>3.9852398523985229</v>
      </c>
      <c r="N83" s="19">
        <f t="shared" si="44"/>
        <v>2.6811594202898545</v>
      </c>
      <c r="O83" s="19">
        <f t="shared" si="44"/>
        <v>3.9462636439966396</v>
      </c>
      <c r="P83" s="19">
        <f t="shared" si="44"/>
        <v>3.1508426672249552</v>
      </c>
      <c r="Q83" s="15" t="s">
        <v>51</v>
      </c>
      <c r="R83" s="19">
        <f t="shared" si="34"/>
        <v>3.4928098219394337</v>
      </c>
      <c r="S83" s="19">
        <f t="shared" si="35"/>
        <v>0.50434257328271559</v>
      </c>
      <c r="T83" s="19">
        <f t="shared" si="37"/>
        <v>4.2701977546696197</v>
      </c>
      <c r="U83" s="19">
        <f t="shared" si="38"/>
        <v>3.8809061438068872E-2</v>
      </c>
    </row>
    <row r="84" spans="1:22" ht="18.75" x14ac:dyDescent="0.35">
      <c r="A84" s="15" t="s">
        <v>52</v>
      </c>
      <c r="B84" s="19">
        <f t="shared" ref="B84:P84" si="45">100/B73*B72</f>
        <v>3.6881810561609374</v>
      </c>
      <c r="C84" s="19">
        <f t="shared" si="45"/>
        <v>3.2876429970112335</v>
      </c>
      <c r="D84" s="19">
        <f t="shared" si="45"/>
        <v>4.0851848059793188</v>
      </c>
      <c r="E84" s="19">
        <f t="shared" si="45"/>
        <v>1.6975308641975306</v>
      </c>
      <c r="F84" s="19">
        <f t="shared" si="45"/>
        <v>4.2566317088217147</v>
      </c>
      <c r="G84" s="19">
        <f t="shared" si="45"/>
        <v>3.3132859486057953</v>
      </c>
      <c r="H84" s="19">
        <f t="shared" si="45"/>
        <v>2.1031910484873597</v>
      </c>
      <c r="I84" s="19">
        <f t="shared" si="45"/>
        <v>5.80802718199193</v>
      </c>
      <c r="J84" s="19">
        <f t="shared" si="45"/>
        <v>4.2328595317725748</v>
      </c>
      <c r="K84" s="19">
        <f t="shared" si="45"/>
        <v>4.1774644967347374</v>
      </c>
      <c r="L84" s="19">
        <f t="shared" si="45"/>
        <v>4.9704877291084184</v>
      </c>
      <c r="M84" s="19">
        <f t="shared" si="45"/>
        <v>1.6236162361623614</v>
      </c>
      <c r="N84" s="19">
        <f t="shared" si="45"/>
        <v>4.2132505175983432</v>
      </c>
      <c r="O84" s="19">
        <f t="shared" si="45"/>
        <v>1.500839630562552</v>
      </c>
      <c r="P84" s="19">
        <f t="shared" si="45"/>
        <v>4.0406155134512716</v>
      </c>
      <c r="Q84" s="15" t="s">
        <v>52</v>
      </c>
      <c r="R84" s="19">
        <f t="shared" si="34"/>
        <v>3.5332539511097383</v>
      </c>
      <c r="S84" s="19">
        <f t="shared" si="35"/>
        <v>1.2822274122793187</v>
      </c>
      <c r="T84" s="19">
        <f t="shared" si="37"/>
        <v>3.3004644728085144</v>
      </c>
      <c r="U84" s="19">
        <f t="shared" si="38"/>
        <v>1.8132304962153012E-2</v>
      </c>
    </row>
    <row r="85" spans="1:22" x14ac:dyDescent="0.2">
      <c r="A85" s="17" t="s">
        <v>13</v>
      </c>
      <c r="B85" s="21">
        <f t="shared" ref="B85:P85" si="46">SUM(B76:B84)</f>
        <v>99.999999999999986</v>
      </c>
      <c r="C85" s="21">
        <f t="shared" si="46"/>
        <v>100</v>
      </c>
      <c r="D85" s="21">
        <f t="shared" si="46"/>
        <v>100</v>
      </c>
      <c r="E85" s="21">
        <f t="shared" si="46"/>
        <v>99.999999999999986</v>
      </c>
      <c r="F85" s="21">
        <f t="shared" si="46"/>
        <v>99.999999999999986</v>
      </c>
      <c r="G85" s="21">
        <f t="shared" si="46"/>
        <v>100</v>
      </c>
      <c r="H85" s="21">
        <f t="shared" si="46"/>
        <v>100</v>
      </c>
      <c r="I85" s="21">
        <f t="shared" si="46"/>
        <v>100.00000000000001</v>
      </c>
      <c r="J85" s="21">
        <f t="shared" si="46"/>
        <v>99.999999999999986</v>
      </c>
      <c r="K85" s="21">
        <f t="shared" si="46"/>
        <v>100.00000000000004</v>
      </c>
      <c r="L85" s="21">
        <f t="shared" si="46"/>
        <v>99.999999999999986</v>
      </c>
      <c r="M85" s="21">
        <f t="shared" si="46"/>
        <v>99.999999999999972</v>
      </c>
      <c r="N85" s="21">
        <f t="shared" si="46"/>
        <v>99.999999999999986</v>
      </c>
      <c r="O85" s="21">
        <f t="shared" si="46"/>
        <v>99.999999999999957</v>
      </c>
      <c r="P85" s="21">
        <f t="shared" si="46"/>
        <v>99.999999999999986</v>
      </c>
      <c r="Q85" s="21"/>
      <c r="R85" s="21">
        <f>SUM(R76:R84)</f>
        <v>99.999999999999986</v>
      </c>
      <c r="S85" s="17"/>
      <c r="T85" s="21">
        <f>SUM(T76:T84)</f>
        <v>100.00000000000001</v>
      </c>
      <c r="U85" s="17"/>
    </row>
    <row r="86" spans="1:22" ht="15" x14ac:dyDescent="0.2">
      <c r="A86" s="31"/>
      <c r="B86" s="33"/>
      <c r="C86" s="33" t="s">
        <v>33</v>
      </c>
      <c r="D86" s="33"/>
      <c r="E86" s="33"/>
      <c r="F86" s="33"/>
      <c r="G86" s="33" t="s">
        <v>33</v>
      </c>
      <c r="H86" s="33"/>
      <c r="I86" s="33"/>
      <c r="J86" s="33"/>
      <c r="K86" s="33"/>
      <c r="L86" s="33"/>
      <c r="M86" s="33"/>
      <c r="N86" s="33"/>
      <c r="O86" s="33"/>
      <c r="P86" s="33"/>
      <c r="T86" s="15" t="s">
        <v>72</v>
      </c>
      <c r="V86" s="15" t="s">
        <v>73</v>
      </c>
    </row>
  </sheetData>
  <phoneticPr fontId="2"/>
  <pageMargins left="0.75" right="0.75" top="1" bottom="1" header="0.51200000000000001" footer="0.51200000000000001"/>
  <pageSetup paperSize="9" scale="79" orientation="landscape" horizontalDpi="4294967293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F35EE-3E71-BA43-8CFE-FCB6D52B787C}">
  <dimension ref="A1:S27"/>
  <sheetViews>
    <sheetView workbookViewId="0">
      <selection activeCell="B4" sqref="B4"/>
    </sheetView>
  </sheetViews>
  <sheetFormatPr defaultColWidth="9.875" defaultRowHeight="14.25" x14ac:dyDescent="0.2"/>
  <cols>
    <col min="1" max="16384" width="9.875" style="23"/>
  </cols>
  <sheetData>
    <row r="1" spans="1:19" ht="15" x14ac:dyDescent="0.25">
      <c r="A1" s="68" t="s">
        <v>143</v>
      </c>
    </row>
    <row r="2" spans="1:19" x14ac:dyDescent="0.2">
      <c r="A2" s="23" t="s">
        <v>144</v>
      </c>
    </row>
    <row r="3" spans="1:19" x14ac:dyDescent="0.2">
      <c r="A3" s="69" t="s">
        <v>145</v>
      </c>
      <c r="B3" s="70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</row>
    <row r="4" spans="1:19" x14ac:dyDescent="0.2">
      <c r="A4" s="69" t="s">
        <v>129</v>
      </c>
      <c r="B4" s="70"/>
      <c r="C4" s="69"/>
      <c r="D4" s="69"/>
      <c r="E4" s="69"/>
      <c r="F4" s="69"/>
      <c r="G4" s="69"/>
      <c r="H4" s="69"/>
      <c r="I4" s="69" t="s">
        <v>0</v>
      </c>
      <c r="J4" s="69"/>
      <c r="K4" s="69"/>
      <c r="L4" s="69"/>
      <c r="M4" s="69" t="s">
        <v>0</v>
      </c>
      <c r="N4" s="69"/>
      <c r="O4" s="69"/>
      <c r="P4" s="69"/>
      <c r="Q4" s="69"/>
      <c r="R4" s="69"/>
      <c r="S4" s="69"/>
    </row>
    <row r="5" spans="1:19" x14ac:dyDescent="0.2">
      <c r="A5" s="71" t="s">
        <v>130</v>
      </c>
      <c r="B5" s="72">
        <v>1</v>
      </c>
      <c r="C5" s="71">
        <v>2</v>
      </c>
      <c r="D5" s="71">
        <v>3</v>
      </c>
      <c r="E5" s="71">
        <v>4</v>
      </c>
      <c r="F5" s="71">
        <v>5</v>
      </c>
      <c r="G5" s="71">
        <v>6</v>
      </c>
      <c r="H5" s="71">
        <v>7</v>
      </c>
      <c r="I5" s="71">
        <v>8</v>
      </c>
      <c r="J5" s="71">
        <v>9</v>
      </c>
      <c r="K5" s="71">
        <v>10</v>
      </c>
      <c r="L5" s="71">
        <v>11</v>
      </c>
      <c r="M5" s="71">
        <v>12</v>
      </c>
      <c r="N5" s="71">
        <v>13</v>
      </c>
      <c r="O5" s="71">
        <v>14</v>
      </c>
      <c r="P5" s="71">
        <v>15</v>
      </c>
      <c r="Q5" s="71"/>
      <c r="R5" s="72" t="s">
        <v>131</v>
      </c>
      <c r="S5" s="72" t="s">
        <v>132</v>
      </c>
    </row>
    <row r="6" spans="1:19" ht="18.75" x14ac:dyDescent="0.35">
      <c r="A6" s="69" t="s">
        <v>138</v>
      </c>
      <c r="B6" s="73">
        <v>72.62</v>
      </c>
      <c r="C6" s="73">
        <v>71.069999999999993</v>
      </c>
      <c r="D6" s="73">
        <v>72.25</v>
      </c>
      <c r="E6" s="73">
        <v>72.13</v>
      </c>
      <c r="F6" s="73">
        <v>71.73</v>
      </c>
      <c r="G6" s="73">
        <v>73.89</v>
      </c>
      <c r="H6" s="73">
        <v>72.72</v>
      </c>
      <c r="I6" s="73">
        <v>73.349999999999994</v>
      </c>
      <c r="J6" s="73">
        <v>73.45</v>
      </c>
      <c r="K6" s="73">
        <v>71.180000000000007</v>
      </c>
      <c r="L6" s="73">
        <v>73.27</v>
      </c>
      <c r="M6" s="73">
        <v>73.010000000000005</v>
      </c>
      <c r="N6" s="73">
        <v>73.03</v>
      </c>
      <c r="O6" s="73">
        <v>72.28</v>
      </c>
      <c r="P6" s="73">
        <v>72</v>
      </c>
      <c r="Q6" s="69" t="s">
        <v>138</v>
      </c>
      <c r="R6" s="74">
        <v>72.53</v>
      </c>
      <c r="S6" s="74">
        <v>0.83</v>
      </c>
    </row>
    <row r="7" spans="1:19" ht="18.75" x14ac:dyDescent="0.35">
      <c r="A7" s="69" t="s">
        <v>139</v>
      </c>
      <c r="B7" s="73">
        <v>0.34</v>
      </c>
      <c r="C7" s="73">
        <v>0.27</v>
      </c>
      <c r="D7" s="73">
        <v>0.36</v>
      </c>
      <c r="E7" s="73">
        <v>0.37</v>
      </c>
      <c r="F7" s="73">
        <v>0.35</v>
      </c>
      <c r="G7" s="73">
        <v>0.37</v>
      </c>
      <c r="H7" s="73">
        <v>0.27</v>
      </c>
      <c r="I7" s="73">
        <v>0.5</v>
      </c>
      <c r="J7" s="73">
        <v>0.27</v>
      </c>
      <c r="K7" s="73">
        <v>0.48</v>
      </c>
      <c r="L7" s="73">
        <v>0.28999999999999998</v>
      </c>
      <c r="M7" s="73">
        <v>0.45</v>
      </c>
      <c r="N7" s="73">
        <v>0.32</v>
      </c>
      <c r="O7" s="73">
        <v>0.36</v>
      </c>
      <c r="P7" s="73">
        <v>0.43</v>
      </c>
      <c r="Q7" s="69" t="s">
        <v>139</v>
      </c>
      <c r="R7" s="74">
        <v>0.36</v>
      </c>
      <c r="S7" s="74">
        <v>7.0000000000000007E-2</v>
      </c>
    </row>
    <row r="8" spans="1:19" ht="18.75" x14ac:dyDescent="0.35">
      <c r="A8" s="69" t="s">
        <v>140</v>
      </c>
      <c r="B8" s="73">
        <v>11.61</v>
      </c>
      <c r="C8" s="73">
        <v>12.32</v>
      </c>
      <c r="D8" s="73">
        <v>11.85</v>
      </c>
      <c r="E8" s="73">
        <v>11.54</v>
      </c>
      <c r="F8" s="73">
        <v>11.26</v>
      </c>
      <c r="G8" s="73">
        <v>11.77</v>
      </c>
      <c r="H8" s="73">
        <v>11.06</v>
      </c>
      <c r="I8" s="73">
        <v>11.19</v>
      </c>
      <c r="J8" s="73">
        <v>10.85</v>
      </c>
      <c r="K8" s="73">
        <v>11.54</v>
      </c>
      <c r="L8" s="73">
        <v>11.42</v>
      </c>
      <c r="M8" s="73">
        <v>11</v>
      </c>
      <c r="N8" s="73">
        <v>11.99</v>
      </c>
      <c r="O8" s="73">
        <v>11.22</v>
      </c>
      <c r="P8" s="73">
        <v>11.57</v>
      </c>
      <c r="Q8" s="69" t="s">
        <v>140</v>
      </c>
      <c r="R8" s="74">
        <v>11.48</v>
      </c>
      <c r="S8" s="74">
        <v>0.4</v>
      </c>
    </row>
    <row r="9" spans="1:19" x14ac:dyDescent="0.2">
      <c r="A9" s="69" t="s">
        <v>133</v>
      </c>
      <c r="B9" s="73">
        <v>1.83</v>
      </c>
      <c r="C9" s="73">
        <v>2.38</v>
      </c>
      <c r="D9" s="73">
        <v>2.38</v>
      </c>
      <c r="E9" s="73">
        <v>1.89</v>
      </c>
      <c r="F9" s="73">
        <v>2.04</v>
      </c>
      <c r="G9" s="73">
        <v>1.78</v>
      </c>
      <c r="H9" s="73">
        <v>2.02</v>
      </c>
      <c r="I9" s="73">
        <v>1.71</v>
      </c>
      <c r="J9" s="73">
        <v>1.62</v>
      </c>
      <c r="K9" s="73">
        <v>1.91</v>
      </c>
      <c r="L9" s="73">
        <v>2.09</v>
      </c>
      <c r="M9" s="73">
        <v>1.48</v>
      </c>
      <c r="N9" s="73">
        <v>2</v>
      </c>
      <c r="O9" s="73">
        <v>1.78</v>
      </c>
      <c r="P9" s="73">
        <v>1.85</v>
      </c>
      <c r="Q9" s="69" t="s">
        <v>133</v>
      </c>
      <c r="R9" s="74">
        <v>1.92</v>
      </c>
      <c r="S9" s="74">
        <v>0.25</v>
      </c>
    </row>
    <row r="10" spans="1:19" x14ac:dyDescent="0.2">
      <c r="A10" s="69" t="s">
        <v>134</v>
      </c>
      <c r="B10" s="73">
        <v>0.2</v>
      </c>
      <c r="C10" s="73">
        <v>0.28000000000000003</v>
      </c>
      <c r="D10" s="73">
        <v>7.0000000000000007E-2</v>
      </c>
      <c r="E10" s="73">
        <v>0</v>
      </c>
      <c r="F10" s="73">
        <v>0.09</v>
      </c>
      <c r="G10" s="73">
        <v>7.0000000000000007E-2</v>
      </c>
      <c r="H10" s="73">
        <v>0.03</v>
      </c>
      <c r="I10" s="73">
        <v>0.02</v>
      </c>
      <c r="J10" s="73">
        <v>0.2</v>
      </c>
      <c r="K10" s="73">
        <v>0</v>
      </c>
      <c r="L10" s="73">
        <v>0</v>
      </c>
      <c r="M10" s="73">
        <v>0.03</v>
      </c>
      <c r="N10" s="73">
        <v>0</v>
      </c>
      <c r="O10" s="73">
        <v>0</v>
      </c>
      <c r="P10" s="73">
        <v>0.06</v>
      </c>
      <c r="Q10" s="69" t="s">
        <v>134</v>
      </c>
      <c r="R10" s="74">
        <v>7.0000000000000007E-2</v>
      </c>
      <c r="S10" s="74">
        <v>0.09</v>
      </c>
    </row>
    <row r="11" spans="1:19" x14ac:dyDescent="0.2">
      <c r="A11" s="69" t="s">
        <v>135</v>
      </c>
      <c r="B11" s="73">
        <v>0.44</v>
      </c>
      <c r="C11" s="73">
        <v>0.47</v>
      </c>
      <c r="D11" s="73">
        <v>0.38</v>
      </c>
      <c r="E11" s="73">
        <v>0.4</v>
      </c>
      <c r="F11" s="73">
        <v>0.4</v>
      </c>
      <c r="G11" s="73">
        <v>0.3</v>
      </c>
      <c r="H11" s="73">
        <v>0.25</v>
      </c>
      <c r="I11" s="73">
        <v>0.34</v>
      </c>
      <c r="J11" s="73">
        <v>0.33</v>
      </c>
      <c r="K11" s="73">
        <v>0.37</v>
      </c>
      <c r="L11" s="73">
        <v>0.34</v>
      </c>
      <c r="M11" s="73">
        <v>0.27</v>
      </c>
      <c r="N11" s="73">
        <v>0.47</v>
      </c>
      <c r="O11" s="73">
        <v>0.44</v>
      </c>
      <c r="P11" s="73">
        <v>0.4</v>
      </c>
      <c r="Q11" s="69" t="s">
        <v>135</v>
      </c>
      <c r="R11" s="74">
        <v>0.37</v>
      </c>
      <c r="S11" s="74">
        <v>7.0000000000000007E-2</v>
      </c>
    </row>
    <row r="12" spans="1:19" x14ac:dyDescent="0.2">
      <c r="A12" s="69" t="s">
        <v>136</v>
      </c>
      <c r="B12" s="73">
        <v>2.11</v>
      </c>
      <c r="C12" s="73">
        <v>2.5099999999999998</v>
      </c>
      <c r="D12" s="73">
        <v>2.5099999999999998</v>
      </c>
      <c r="E12" s="73">
        <v>2.13</v>
      </c>
      <c r="F12" s="73">
        <v>2.13</v>
      </c>
      <c r="G12" s="73">
        <v>2.11</v>
      </c>
      <c r="H12" s="73">
        <v>1.91</v>
      </c>
      <c r="I12" s="73">
        <v>2.02</v>
      </c>
      <c r="J12" s="73">
        <v>2.0099999999999998</v>
      </c>
      <c r="K12" s="73">
        <v>2.08</v>
      </c>
      <c r="L12" s="73">
        <v>2.0099999999999998</v>
      </c>
      <c r="M12" s="73">
        <v>1.94</v>
      </c>
      <c r="N12" s="73">
        <v>2.4700000000000002</v>
      </c>
      <c r="O12" s="73">
        <v>2.11</v>
      </c>
      <c r="P12" s="73">
        <v>2.16</v>
      </c>
      <c r="Q12" s="69" t="s">
        <v>136</v>
      </c>
      <c r="R12" s="74">
        <v>2.15</v>
      </c>
      <c r="S12" s="74">
        <v>0.19</v>
      </c>
    </row>
    <row r="13" spans="1:19" ht="18.75" x14ac:dyDescent="0.35">
      <c r="A13" s="69" t="s">
        <v>141</v>
      </c>
      <c r="B13" s="73">
        <v>3.31</v>
      </c>
      <c r="C13" s="73">
        <v>3.45</v>
      </c>
      <c r="D13" s="73">
        <v>3.47</v>
      </c>
      <c r="E13" s="73">
        <v>3.19</v>
      </c>
      <c r="F13" s="73">
        <v>3.09</v>
      </c>
      <c r="G13" s="73">
        <v>3.48</v>
      </c>
      <c r="H13" s="73">
        <v>3.26</v>
      </c>
      <c r="I13" s="73">
        <v>3.16</v>
      </c>
      <c r="J13" s="73">
        <v>3.13</v>
      </c>
      <c r="K13" s="73">
        <v>3.51</v>
      </c>
      <c r="L13" s="73">
        <v>3.33</v>
      </c>
      <c r="M13" s="73">
        <v>3.15</v>
      </c>
      <c r="N13" s="73">
        <v>3.45</v>
      </c>
      <c r="O13" s="73">
        <v>3.26</v>
      </c>
      <c r="P13" s="73">
        <v>3.28</v>
      </c>
      <c r="Q13" s="69" t="s">
        <v>141</v>
      </c>
      <c r="R13" s="74">
        <v>3.3</v>
      </c>
      <c r="S13" s="74">
        <v>0.14000000000000001</v>
      </c>
    </row>
    <row r="14" spans="1:19" ht="18.75" x14ac:dyDescent="0.35">
      <c r="A14" s="69" t="s">
        <v>142</v>
      </c>
      <c r="B14" s="73">
        <v>2.0699999999999998</v>
      </c>
      <c r="C14" s="73">
        <v>1.94</v>
      </c>
      <c r="D14" s="73">
        <v>2.0699999999999998</v>
      </c>
      <c r="E14" s="73">
        <v>2.19</v>
      </c>
      <c r="F14" s="73">
        <v>2.29</v>
      </c>
      <c r="G14" s="73">
        <v>2.37</v>
      </c>
      <c r="H14" s="73">
        <v>2.38</v>
      </c>
      <c r="I14" s="73">
        <v>2.2400000000000002</v>
      </c>
      <c r="J14" s="73">
        <v>2.3199999999999998</v>
      </c>
      <c r="K14" s="73">
        <v>1.95</v>
      </c>
      <c r="L14" s="73">
        <v>2.2799999999999998</v>
      </c>
      <c r="M14" s="73">
        <v>2.31</v>
      </c>
      <c r="N14" s="73">
        <v>2.06</v>
      </c>
      <c r="O14" s="73">
        <v>2.17</v>
      </c>
      <c r="P14" s="73">
        <v>2.23</v>
      </c>
      <c r="Q14" s="69" t="s">
        <v>142</v>
      </c>
      <c r="R14" s="74">
        <v>2.19</v>
      </c>
      <c r="S14" s="74">
        <v>0.14000000000000001</v>
      </c>
    </row>
    <row r="15" spans="1:19" x14ac:dyDescent="0.2">
      <c r="A15" s="71" t="s">
        <v>137</v>
      </c>
      <c r="B15" s="75">
        <v>94.53</v>
      </c>
      <c r="C15" s="75">
        <v>94.69</v>
      </c>
      <c r="D15" s="75">
        <v>95.34</v>
      </c>
      <c r="E15" s="75">
        <v>93.84</v>
      </c>
      <c r="F15" s="75">
        <v>93.38</v>
      </c>
      <c r="G15" s="75">
        <v>96.14</v>
      </c>
      <c r="H15" s="75">
        <v>93.9</v>
      </c>
      <c r="I15" s="75">
        <v>94.53</v>
      </c>
      <c r="J15" s="75">
        <v>94.18</v>
      </c>
      <c r="K15" s="75">
        <v>93.02</v>
      </c>
      <c r="L15" s="75">
        <v>95.03</v>
      </c>
      <c r="M15" s="75">
        <v>93.64</v>
      </c>
      <c r="N15" s="75">
        <v>95.79</v>
      </c>
      <c r="O15" s="75">
        <v>93.62</v>
      </c>
      <c r="P15" s="75">
        <v>93.98</v>
      </c>
      <c r="Q15" s="75"/>
      <c r="R15" s="76">
        <v>94.37</v>
      </c>
      <c r="S15" s="76" t="s">
        <v>0</v>
      </c>
    </row>
    <row r="16" spans="1:19" x14ac:dyDescent="0.2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</row>
    <row r="17" spans="1:19" x14ac:dyDescent="0.2">
      <c r="A17" s="71" t="s">
        <v>130</v>
      </c>
      <c r="B17" s="71" t="s">
        <v>0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2" t="s">
        <v>131</v>
      </c>
      <c r="S17" s="72" t="s">
        <v>132</v>
      </c>
    </row>
    <row r="18" spans="1:19" ht="18.75" x14ac:dyDescent="0.35">
      <c r="A18" s="69" t="s">
        <v>138</v>
      </c>
      <c r="B18" s="73">
        <v>76.819999999999993</v>
      </c>
      <c r="C18" s="73">
        <v>75.06</v>
      </c>
      <c r="D18" s="73">
        <v>75.78</v>
      </c>
      <c r="E18" s="73">
        <v>76.86</v>
      </c>
      <c r="F18" s="73">
        <v>76.819999999999993</v>
      </c>
      <c r="G18" s="73">
        <v>76.86</v>
      </c>
      <c r="H18" s="73">
        <v>77.44</v>
      </c>
      <c r="I18" s="73">
        <v>77.59</v>
      </c>
      <c r="J18" s="73">
        <v>77.989999999999995</v>
      </c>
      <c r="K18" s="73">
        <v>76.52</v>
      </c>
      <c r="L18" s="73">
        <v>77.099999999999994</v>
      </c>
      <c r="M18" s="73">
        <v>77.97</v>
      </c>
      <c r="N18" s="73">
        <v>76.239999999999995</v>
      </c>
      <c r="O18" s="73">
        <v>77.209999999999994</v>
      </c>
      <c r="P18" s="73">
        <v>76.61</v>
      </c>
      <c r="Q18" s="69" t="s">
        <v>138</v>
      </c>
      <c r="R18" s="73">
        <v>76.86</v>
      </c>
      <c r="S18" s="73">
        <v>0.78</v>
      </c>
    </row>
    <row r="19" spans="1:19" ht="18.75" x14ac:dyDescent="0.35">
      <c r="A19" s="69" t="s">
        <v>139</v>
      </c>
      <c r="B19" s="73">
        <v>0.36</v>
      </c>
      <c r="C19" s="73">
        <v>0.28999999999999998</v>
      </c>
      <c r="D19" s="73">
        <v>0.38</v>
      </c>
      <c r="E19" s="73">
        <v>0.39</v>
      </c>
      <c r="F19" s="73">
        <v>0.37</v>
      </c>
      <c r="G19" s="73">
        <v>0.38</v>
      </c>
      <c r="H19" s="73">
        <v>0.28999999999999998</v>
      </c>
      <c r="I19" s="73">
        <v>0.53</v>
      </c>
      <c r="J19" s="73">
        <v>0.28999999999999998</v>
      </c>
      <c r="K19" s="73">
        <v>0.52</v>
      </c>
      <c r="L19" s="73">
        <v>0.31</v>
      </c>
      <c r="M19" s="73">
        <v>0.48</v>
      </c>
      <c r="N19" s="73">
        <v>0.33</v>
      </c>
      <c r="O19" s="73">
        <v>0.38</v>
      </c>
      <c r="P19" s="73">
        <v>0.46</v>
      </c>
      <c r="Q19" s="69" t="s">
        <v>139</v>
      </c>
      <c r="R19" s="73">
        <v>0.38</v>
      </c>
      <c r="S19" s="73">
        <v>0.08</v>
      </c>
    </row>
    <row r="20" spans="1:19" ht="18.75" x14ac:dyDescent="0.35">
      <c r="A20" s="69" t="s">
        <v>140</v>
      </c>
      <c r="B20" s="73">
        <v>12.28</v>
      </c>
      <c r="C20" s="73">
        <v>13.01</v>
      </c>
      <c r="D20" s="73">
        <v>12.43</v>
      </c>
      <c r="E20" s="73">
        <v>12.3</v>
      </c>
      <c r="F20" s="73">
        <v>12.06</v>
      </c>
      <c r="G20" s="73">
        <v>12.24</v>
      </c>
      <c r="H20" s="73">
        <v>11.78</v>
      </c>
      <c r="I20" s="73">
        <v>11.84</v>
      </c>
      <c r="J20" s="73">
        <v>11.52</v>
      </c>
      <c r="K20" s="73">
        <v>12.41</v>
      </c>
      <c r="L20" s="73">
        <v>12.02</v>
      </c>
      <c r="M20" s="73">
        <v>11.75</v>
      </c>
      <c r="N20" s="73">
        <v>12.52</v>
      </c>
      <c r="O20" s="73">
        <v>11.98</v>
      </c>
      <c r="P20" s="73">
        <v>12.31</v>
      </c>
      <c r="Q20" s="69" t="s">
        <v>140</v>
      </c>
      <c r="R20" s="73">
        <v>12.16</v>
      </c>
      <c r="S20" s="73">
        <v>0.37</v>
      </c>
    </row>
    <row r="21" spans="1:19" x14ac:dyDescent="0.2">
      <c r="A21" s="69" t="s">
        <v>133</v>
      </c>
      <c r="B21" s="73">
        <v>1.94</v>
      </c>
      <c r="C21" s="73">
        <v>2.5099999999999998</v>
      </c>
      <c r="D21" s="73">
        <v>2.5</v>
      </c>
      <c r="E21" s="73">
        <v>2.0099999999999998</v>
      </c>
      <c r="F21" s="73">
        <v>2.1800000000000002</v>
      </c>
      <c r="G21" s="73">
        <v>1.85</v>
      </c>
      <c r="H21" s="73">
        <v>2.15</v>
      </c>
      <c r="I21" s="73">
        <v>1.81</v>
      </c>
      <c r="J21" s="73">
        <v>1.72</v>
      </c>
      <c r="K21" s="73">
        <v>2.0499999999999998</v>
      </c>
      <c r="L21" s="73">
        <v>2.2000000000000002</v>
      </c>
      <c r="M21" s="73">
        <v>1.58</v>
      </c>
      <c r="N21" s="73">
        <v>2.09</v>
      </c>
      <c r="O21" s="73">
        <v>1.9</v>
      </c>
      <c r="P21" s="73">
        <v>1.97</v>
      </c>
      <c r="Q21" s="69" t="s">
        <v>133</v>
      </c>
      <c r="R21" s="73">
        <v>2.0299999999999998</v>
      </c>
      <c r="S21" s="73">
        <v>0.26</v>
      </c>
    </row>
    <row r="22" spans="1:19" x14ac:dyDescent="0.2">
      <c r="A22" s="69" t="s">
        <v>134</v>
      </c>
      <c r="B22" s="73">
        <v>0.21</v>
      </c>
      <c r="C22" s="73">
        <v>0.3</v>
      </c>
      <c r="D22" s="73">
        <v>7.0000000000000007E-2</v>
      </c>
      <c r="E22" s="73">
        <v>0</v>
      </c>
      <c r="F22" s="73">
        <v>0.1</v>
      </c>
      <c r="G22" s="73">
        <v>7.0000000000000007E-2</v>
      </c>
      <c r="H22" s="73">
        <v>0.03</v>
      </c>
      <c r="I22" s="73">
        <v>0.02</v>
      </c>
      <c r="J22" s="73">
        <v>0.21</v>
      </c>
      <c r="K22" s="73">
        <v>0</v>
      </c>
      <c r="L22" s="73">
        <v>0</v>
      </c>
      <c r="M22" s="73">
        <v>0.03</v>
      </c>
      <c r="N22" s="73">
        <v>0</v>
      </c>
      <c r="O22" s="73">
        <v>0</v>
      </c>
      <c r="P22" s="73">
        <v>0.06</v>
      </c>
      <c r="Q22" s="69" t="s">
        <v>134</v>
      </c>
      <c r="R22" s="73">
        <v>7.0000000000000007E-2</v>
      </c>
      <c r="S22" s="73">
        <v>0.09</v>
      </c>
    </row>
    <row r="23" spans="1:19" x14ac:dyDescent="0.2">
      <c r="A23" s="69" t="s">
        <v>135</v>
      </c>
      <c r="B23" s="73">
        <v>0.47</v>
      </c>
      <c r="C23" s="73">
        <v>0.5</v>
      </c>
      <c r="D23" s="73">
        <v>0.4</v>
      </c>
      <c r="E23" s="73">
        <v>0.43</v>
      </c>
      <c r="F23" s="73">
        <v>0.43</v>
      </c>
      <c r="G23" s="73">
        <v>0.31</v>
      </c>
      <c r="H23" s="73">
        <v>0.27</v>
      </c>
      <c r="I23" s="73">
        <v>0.36</v>
      </c>
      <c r="J23" s="73">
        <v>0.35</v>
      </c>
      <c r="K23" s="73">
        <v>0.4</v>
      </c>
      <c r="L23" s="73">
        <v>0.36</v>
      </c>
      <c r="M23" s="73">
        <v>0.28999999999999998</v>
      </c>
      <c r="N23" s="73">
        <v>0.49</v>
      </c>
      <c r="O23" s="73">
        <v>0.47</v>
      </c>
      <c r="P23" s="73">
        <v>0.43</v>
      </c>
      <c r="Q23" s="69" t="s">
        <v>135</v>
      </c>
      <c r="R23" s="73">
        <v>0.4</v>
      </c>
      <c r="S23" s="73">
        <v>7.0000000000000007E-2</v>
      </c>
    </row>
    <row r="24" spans="1:19" x14ac:dyDescent="0.2">
      <c r="A24" s="69" t="s">
        <v>136</v>
      </c>
      <c r="B24" s="73">
        <v>2.23</v>
      </c>
      <c r="C24" s="73">
        <v>2.65</v>
      </c>
      <c r="D24" s="73">
        <v>2.63</v>
      </c>
      <c r="E24" s="73">
        <v>2.27</v>
      </c>
      <c r="F24" s="73">
        <v>2.2799999999999998</v>
      </c>
      <c r="G24" s="73">
        <v>2.19</v>
      </c>
      <c r="H24" s="73">
        <v>2.0299999999999998</v>
      </c>
      <c r="I24" s="73">
        <v>2.14</v>
      </c>
      <c r="J24" s="73">
        <v>2.13</v>
      </c>
      <c r="K24" s="73">
        <v>2.2400000000000002</v>
      </c>
      <c r="L24" s="73">
        <v>2.12</v>
      </c>
      <c r="M24" s="73">
        <v>2.0699999999999998</v>
      </c>
      <c r="N24" s="73">
        <v>2.58</v>
      </c>
      <c r="O24" s="73">
        <v>2.25</v>
      </c>
      <c r="P24" s="73">
        <v>2.2999999999999998</v>
      </c>
      <c r="Q24" s="69" t="s">
        <v>136</v>
      </c>
      <c r="R24" s="73">
        <v>2.27</v>
      </c>
      <c r="S24" s="73">
        <v>0.2</v>
      </c>
    </row>
    <row r="25" spans="1:19" ht="18.75" x14ac:dyDescent="0.35">
      <c r="A25" s="69" t="s">
        <v>141</v>
      </c>
      <c r="B25" s="73">
        <v>3.5</v>
      </c>
      <c r="C25" s="73">
        <v>3.64</v>
      </c>
      <c r="D25" s="73">
        <v>3.64</v>
      </c>
      <c r="E25" s="73">
        <v>3.4</v>
      </c>
      <c r="F25" s="73">
        <v>3.31</v>
      </c>
      <c r="G25" s="73">
        <v>3.62</v>
      </c>
      <c r="H25" s="73">
        <v>3.47</v>
      </c>
      <c r="I25" s="73">
        <v>3.34</v>
      </c>
      <c r="J25" s="73">
        <v>3.32</v>
      </c>
      <c r="K25" s="73">
        <v>3.77</v>
      </c>
      <c r="L25" s="73">
        <v>3.5</v>
      </c>
      <c r="M25" s="73">
        <v>3.36</v>
      </c>
      <c r="N25" s="73">
        <v>3.6</v>
      </c>
      <c r="O25" s="73">
        <v>3.48</v>
      </c>
      <c r="P25" s="73">
        <v>3.49</v>
      </c>
      <c r="Q25" s="69" t="s">
        <v>141</v>
      </c>
      <c r="R25" s="73">
        <v>3.5</v>
      </c>
      <c r="S25" s="73">
        <v>0.14000000000000001</v>
      </c>
    </row>
    <row r="26" spans="1:19" ht="18.75" x14ac:dyDescent="0.35">
      <c r="A26" s="69" t="s">
        <v>142</v>
      </c>
      <c r="B26" s="73">
        <v>2.19</v>
      </c>
      <c r="C26" s="73">
        <v>2.0499999999999998</v>
      </c>
      <c r="D26" s="73">
        <v>2.17</v>
      </c>
      <c r="E26" s="73">
        <v>2.33</v>
      </c>
      <c r="F26" s="73">
        <v>2.4500000000000002</v>
      </c>
      <c r="G26" s="73">
        <v>2.4700000000000002</v>
      </c>
      <c r="H26" s="73">
        <v>2.5299999999999998</v>
      </c>
      <c r="I26" s="73">
        <v>2.37</v>
      </c>
      <c r="J26" s="73">
        <v>2.46</v>
      </c>
      <c r="K26" s="73">
        <v>2.1</v>
      </c>
      <c r="L26" s="73">
        <v>2.4</v>
      </c>
      <c r="M26" s="73">
        <v>2.4700000000000002</v>
      </c>
      <c r="N26" s="73">
        <v>2.15</v>
      </c>
      <c r="O26" s="73">
        <v>2.3199999999999998</v>
      </c>
      <c r="P26" s="73">
        <v>2.37</v>
      </c>
      <c r="Q26" s="69" t="s">
        <v>142</v>
      </c>
      <c r="R26" s="73">
        <v>2.3199999999999998</v>
      </c>
      <c r="S26" s="73">
        <v>0.15</v>
      </c>
    </row>
    <row r="27" spans="1:19" x14ac:dyDescent="0.2">
      <c r="A27" s="71" t="s">
        <v>137</v>
      </c>
      <c r="B27" s="75">
        <v>100</v>
      </c>
      <c r="C27" s="75">
        <v>100</v>
      </c>
      <c r="D27" s="75">
        <v>100</v>
      </c>
      <c r="E27" s="75">
        <v>100</v>
      </c>
      <c r="F27" s="75">
        <v>100</v>
      </c>
      <c r="G27" s="75">
        <v>100</v>
      </c>
      <c r="H27" s="75">
        <v>100</v>
      </c>
      <c r="I27" s="75">
        <v>100</v>
      </c>
      <c r="J27" s="75">
        <v>100</v>
      </c>
      <c r="K27" s="75">
        <v>100</v>
      </c>
      <c r="L27" s="75">
        <v>100</v>
      </c>
      <c r="M27" s="75">
        <v>100</v>
      </c>
      <c r="N27" s="75">
        <v>100</v>
      </c>
      <c r="O27" s="75">
        <v>100</v>
      </c>
      <c r="P27" s="75">
        <v>100</v>
      </c>
      <c r="Q27" s="75"/>
      <c r="R27" s="75">
        <v>100</v>
      </c>
      <c r="S27" s="71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DF15B-7F9B-104E-88AE-8F1A970959DB}">
  <dimension ref="A1:S27"/>
  <sheetViews>
    <sheetView workbookViewId="0">
      <selection activeCell="L46" sqref="L46"/>
    </sheetView>
  </sheetViews>
  <sheetFormatPr defaultColWidth="9.875" defaultRowHeight="14.25" x14ac:dyDescent="0.2"/>
  <cols>
    <col min="1" max="16384" width="9.875" style="23"/>
  </cols>
  <sheetData>
    <row r="1" spans="1:19" ht="15" x14ac:dyDescent="0.25">
      <c r="A1" s="68" t="s">
        <v>146</v>
      </c>
    </row>
    <row r="2" spans="1:19" x14ac:dyDescent="0.2">
      <c r="A2" s="23" t="s">
        <v>147</v>
      </c>
    </row>
    <row r="3" spans="1:19" x14ac:dyDescent="0.2">
      <c r="A3" s="69" t="s">
        <v>145</v>
      </c>
      <c r="B3" s="70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</row>
    <row r="4" spans="1:19" x14ac:dyDescent="0.2">
      <c r="A4" s="69" t="s">
        <v>129</v>
      </c>
      <c r="B4" s="70"/>
      <c r="C4" s="69"/>
      <c r="D4" s="69"/>
      <c r="E4" s="69"/>
      <c r="F4" s="69"/>
      <c r="G4" s="69"/>
      <c r="H4" s="69"/>
      <c r="I4" s="69" t="s">
        <v>0</v>
      </c>
      <c r="J4" s="69"/>
      <c r="K4" s="69"/>
      <c r="L4" s="69"/>
      <c r="M4" s="69" t="s">
        <v>0</v>
      </c>
      <c r="N4" s="69"/>
      <c r="O4" s="69"/>
      <c r="P4" s="69"/>
      <c r="Q4" s="69"/>
      <c r="R4" s="69"/>
      <c r="S4" s="69"/>
    </row>
    <row r="5" spans="1:19" x14ac:dyDescent="0.2">
      <c r="A5" s="17" t="s">
        <v>1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18" t="s">
        <v>35</v>
      </c>
      <c r="S5" s="18" t="s">
        <v>36</v>
      </c>
    </row>
    <row r="6" spans="1:19" ht="18.75" x14ac:dyDescent="0.35">
      <c r="A6" s="15" t="s">
        <v>48</v>
      </c>
      <c r="B6" s="19">
        <v>73.650000000000006</v>
      </c>
      <c r="C6" s="19">
        <v>73.569999999999993</v>
      </c>
      <c r="D6" s="19">
        <v>73.47</v>
      </c>
      <c r="E6" s="19">
        <v>72.78</v>
      </c>
      <c r="F6" s="19">
        <v>74.599999999999994</v>
      </c>
      <c r="G6" s="19">
        <v>72.41</v>
      </c>
      <c r="H6" s="19">
        <v>72.61</v>
      </c>
      <c r="I6" s="19">
        <v>73.430000000000007</v>
      </c>
      <c r="J6" s="19">
        <v>73.290000000000006</v>
      </c>
      <c r="K6" s="19">
        <v>74.52</v>
      </c>
      <c r="L6" s="19">
        <v>74.39</v>
      </c>
      <c r="M6" s="19">
        <v>73.47</v>
      </c>
      <c r="N6" s="19">
        <v>73.12</v>
      </c>
      <c r="O6" s="19">
        <v>73.88</v>
      </c>
      <c r="P6" s="19">
        <v>72.959999999999994</v>
      </c>
      <c r="Q6" s="15" t="s">
        <v>48</v>
      </c>
      <c r="R6" s="20">
        <f t="shared" ref="R6:R14" si="0">AVERAGE(B6:P6)</f>
        <v>73.476666666666674</v>
      </c>
      <c r="S6" s="20">
        <f t="shared" ref="S6:S14" si="1">STDEV(B6:P6)</f>
        <v>0.66502058686357957</v>
      </c>
    </row>
    <row r="7" spans="1:19" ht="18.75" x14ac:dyDescent="0.35">
      <c r="A7" s="15" t="s">
        <v>49</v>
      </c>
      <c r="B7" s="19">
        <v>0.37</v>
      </c>
      <c r="C7" s="19">
        <v>0.46</v>
      </c>
      <c r="D7" s="19">
        <v>0.3</v>
      </c>
      <c r="E7" s="19">
        <v>0.27</v>
      </c>
      <c r="F7" s="19">
        <v>0.25</v>
      </c>
      <c r="G7" s="19">
        <v>0.39</v>
      </c>
      <c r="H7" s="19">
        <v>0.47</v>
      </c>
      <c r="I7" s="19">
        <v>0.34</v>
      </c>
      <c r="J7" s="19">
        <v>0.21</v>
      </c>
      <c r="K7" s="19">
        <v>0.34</v>
      </c>
      <c r="L7" s="19">
        <v>0.34</v>
      </c>
      <c r="M7" s="19">
        <v>0.31</v>
      </c>
      <c r="N7" s="19">
        <v>0.4</v>
      </c>
      <c r="O7" s="19">
        <v>0.33</v>
      </c>
      <c r="P7" s="19">
        <v>0.34</v>
      </c>
      <c r="Q7" s="15" t="s">
        <v>49</v>
      </c>
      <c r="R7" s="20">
        <f t="shared" si="0"/>
        <v>0.34133333333333327</v>
      </c>
      <c r="S7" s="20">
        <f t="shared" si="1"/>
        <v>7.110019757523986E-2</v>
      </c>
    </row>
    <row r="8" spans="1:19" ht="18.75" x14ac:dyDescent="0.35">
      <c r="A8" s="15" t="s">
        <v>53</v>
      </c>
      <c r="B8" s="19">
        <v>11.51</v>
      </c>
      <c r="C8" s="19">
        <v>11.54</v>
      </c>
      <c r="D8" s="19">
        <v>11.7</v>
      </c>
      <c r="E8" s="19">
        <v>11.43</v>
      </c>
      <c r="F8" s="19">
        <v>11.15</v>
      </c>
      <c r="G8" s="19">
        <v>11.16</v>
      </c>
      <c r="H8" s="19">
        <v>11.25</v>
      </c>
      <c r="I8" s="19">
        <v>11.37</v>
      </c>
      <c r="J8" s="19">
        <v>11.16</v>
      </c>
      <c r="K8" s="19">
        <v>11.35</v>
      </c>
      <c r="L8" s="19">
        <v>11.2</v>
      </c>
      <c r="M8" s="19">
        <v>11.22</v>
      </c>
      <c r="N8" s="19">
        <v>11.49</v>
      </c>
      <c r="O8" s="19">
        <v>10.87</v>
      </c>
      <c r="P8" s="19">
        <v>11.31</v>
      </c>
      <c r="Q8" s="15" t="s">
        <v>53</v>
      </c>
      <c r="R8" s="20">
        <f t="shared" si="0"/>
        <v>11.314</v>
      </c>
      <c r="S8" s="20">
        <f t="shared" si="1"/>
        <v>0.20437360746576694</v>
      </c>
    </row>
    <row r="9" spans="1:19" x14ac:dyDescent="0.2">
      <c r="A9" s="15" t="s">
        <v>5</v>
      </c>
      <c r="B9" s="19">
        <v>1.87</v>
      </c>
      <c r="C9" s="19">
        <v>1.98</v>
      </c>
      <c r="D9" s="19">
        <v>1.58</v>
      </c>
      <c r="E9" s="19">
        <v>1.96</v>
      </c>
      <c r="F9" s="19">
        <v>1.72</v>
      </c>
      <c r="G9" s="19">
        <v>1.85</v>
      </c>
      <c r="H9" s="19">
        <v>2.14</v>
      </c>
      <c r="I9" s="19">
        <v>1.95</v>
      </c>
      <c r="J9" s="19">
        <v>1.7</v>
      </c>
      <c r="K9" s="19">
        <v>1.59</v>
      </c>
      <c r="L9" s="19">
        <v>1.52</v>
      </c>
      <c r="M9" s="19">
        <v>1.97</v>
      </c>
      <c r="N9" s="19">
        <v>1.77</v>
      </c>
      <c r="O9" s="19">
        <v>1.21</v>
      </c>
      <c r="P9" s="19">
        <v>1.95</v>
      </c>
      <c r="Q9" s="15" t="s">
        <v>5</v>
      </c>
      <c r="R9" s="20">
        <f t="shared" si="0"/>
        <v>1.7839999999999998</v>
      </c>
      <c r="S9" s="20">
        <f t="shared" si="1"/>
        <v>0.2371497417245072</v>
      </c>
    </row>
    <row r="10" spans="1:19" x14ac:dyDescent="0.2">
      <c r="A10" s="15" t="s">
        <v>7</v>
      </c>
      <c r="B10" s="19">
        <v>0</v>
      </c>
      <c r="C10" s="19">
        <v>0.1</v>
      </c>
      <c r="D10" s="19">
        <v>0.16</v>
      </c>
      <c r="E10" s="19">
        <v>0.14000000000000001</v>
      </c>
      <c r="F10" s="19">
        <v>0.2</v>
      </c>
      <c r="G10" s="19">
        <v>0.13</v>
      </c>
      <c r="H10" s="19">
        <v>0.12</v>
      </c>
      <c r="I10" s="19">
        <v>0.19</v>
      </c>
      <c r="J10" s="19">
        <v>0.26</v>
      </c>
      <c r="K10" s="19">
        <v>0.03</v>
      </c>
      <c r="L10" s="19">
        <v>0.13</v>
      </c>
      <c r="M10" s="19">
        <v>0.1</v>
      </c>
      <c r="N10" s="19">
        <v>0.12</v>
      </c>
      <c r="O10" s="19">
        <v>0.2</v>
      </c>
      <c r="P10" s="19">
        <v>0.17</v>
      </c>
      <c r="Q10" s="15" t="s">
        <v>7</v>
      </c>
      <c r="R10" s="20">
        <f t="shared" si="0"/>
        <v>0.13666666666666669</v>
      </c>
      <c r="S10" s="20">
        <f t="shared" si="1"/>
        <v>6.6080758671996628E-2</v>
      </c>
    </row>
    <row r="11" spans="1:19" x14ac:dyDescent="0.2">
      <c r="A11" s="15" t="s">
        <v>8</v>
      </c>
      <c r="B11" s="19">
        <v>0.31</v>
      </c>
      <c r="C11" s="19">
        <v>0.39</v>
      </c>
      <c r="D11" s="19">
        <v>0.43</v>
      </c>
      <c r="E11" s="19">
        <v>0.37</v>
      </c>
      <c r="F11" s="19">
        <v>0.2</v>
      </c>
      <c r="G11" s="19">
        <v>0.31</v>
      </c>
      <c r="H11" s="19">
        <v>0.34</v>
      </c>
      <c r="I11" s="19">
        <v>0.33</v>
      </c>
      <c r="J11" s="19">
        <v>0.31</v>
      </c>
      <c r="K11" s="19">
        <v>0.18</v>
      </c>
      <c r="L11" s="19">
        <v>0.25</v>
      </c>
      <c r="M11" s="19">
        <v>0.27</v>
      </c>
      <c r="N11" s="19">
        <v>0.4</v>
      </c>
      <c r="O11" s="19">
        <v>0.18</v>
      </c>
      <c r="P11" s="19">
        <v>0.3</v>
      </c>
      <c r="Q11" s="15" t="s">
        <v>8</v>
      </c>
      <c r="R11" s="20">
        <f t="shared" si="0"/>
        <v>0.30466666666666664</v>
      </c>
      <c r="S11" s="20">
        <f t="shared" si="1"/>
        <v>7.7723563871920032E-2</v>
      </c>
    </row>
    <row r="12" spans="1:19" x14ac:dyDescent="0.2">
      <c r="A12" s="15" t="s">
        <v>9</v>
      </c>
      <c r="B12" s="19">
        <v>1.97</v>
      </c>
      <c r="C12" s="19">
        <v>2.0499999999999998</v>
      </c>
      <c r="D12" s="19">
        <v>1.92</v>
      </c>
      <c r="E12" s="19">
        <v>1.9</v>
      </c>
      <c r="F12" s="19">
        <v>1.83</v>
      </c>
      <c r="G12" s="19">
        <v>2.04</v>
      </c>
      <c r="H12" s="19">
        <v>2.04</v>
      </c>
      <c r="I12" s="19">
        <v>2.02</v>
      </c>
      <c r="J12" s="19">
        <v>2.08</v>
      </c>
      <c r="K12" s="19">
        <v>2.0299999999999998</v>
      </c>
      <c r="L12" s="19">
        <v>1.82</v>
      </c>
      <c r="M12" s="19">
        <v>2.04</v>
      </c>
      <c r="N12" s="19">
        <v>2.13</v>
      </c>
      <c r="O12" s="19">
        <v>1.88</v>
      </c>
      <c r="P12" s="19">
        <v>2.08</v>
      </c>
      <c r="Q12" s="15" t="s">
        <v>9</v>
      </c>
      <c r="R12" s="20">
        <f t="shared" si="0"/>
        <v>1.9886666666666666</v>
      </c>
      <c r="S12" s="20">
        <f t="shared" si="1"/>
        <v>9.6129872469240166E-2</v>
      </c>
    </row>
    <row r="13" spans="1:19" ht="18.75" x14ac:dyDescent="0.35">
      <c r="A13" s="15" t="s">
        <v>54</v>
      </c>
      <c r="B13" s="19">
        <v>3.5</v>
      </c>
      <c r="C13" s="19">
        <v>3.31</v>
      </c>
      <c r="D13" s="19">
        <v>3.72</v>
      </c>
      <c r="E13" s="19">
        <v>3.38</v>
      </c>
      <c r="F13" s="19">
        <v>3.3</v>
      </c>
      <c r="G13" s="19">
        <v>3.24</v>
      </c>
      <c r="H13" s="19">
        <v>3.39</v>
      </c>
      <c r="I13" s="19">
        <v>3.4</v>
      </c>
      <c r="J13" s="19">
        <v>3.34</v>
      </c>
      <c r="K13" s="19">
        <v>2.97</v>
      </c>
      <c r="L13" s="19">
        <v>3.24</v>
      </c>
      <c r="M13" s="19">
        <v>3.25</v>
      </c>
      <c r="N13" s="19">
        <v>3.44</v>
      </c>
      <c r="O13" s="19">
        <v>3.28</v>
      </c>
      <c r="P13" s="19">
        <v>3.28</v>
      </c>
      <c r="Q13" s="15" t="s">
        <v>54</v>
      </c>
      <c r="R13" s="20">
        <f t="shared" si="0"/>
        <v>3.3360000000000003</v>
      </c>
      <c r="S13" s="20">
        <f t="shared" si="1"/>
        <v>0.16083709593427575</v>
      </c>
    </row>
    <row r="14" spans="1:19" ht="18.75" x14ac:dyDescent="0.35">
      <c r="A14" s="15" t="s">
        <v>55</v>
      </c>
      <c r="B14" s="19">
        <v>2.2200000000000002</v>
      </c>
      <c r="C14" s="19">
        <v>2.21</v>
      </c>
      <c r="D14" s="19">
        <v>2.09</v>
      </c>
      <c r="E14" s="19">
        <v>2.0699999999999998</v>
      </c>
      <c r="F14" s="19">
        <v>2.2000000000000002</v>
      </c>
      <c r="G14" s="19">
        <v>2.11</v>
      </c>
      <c r="H14" s="19">
        <v>2.21</v>
      </c>
      <c r="I14" s="19">
        <v>2.12</v>
      </c>
      <c r="J14" s="19">
        <v>2.15</v>
      </c>
      <c r="K14" s="19">
        <v>2.54</v>
      </c>
      <c r="L14" s="19">
        <v>2.19</v>
      </c>
      <c r="M14" s="19">
        <v>2.11</v>
      </c>
      <c r="N14" s="19">
        <v>2.27</v>
      </c>
      <c r="O14" s="19">
        <v>2.27</v>
      </c>
      <c r="P14" s="19">
        <v>2.2000000000000002</v>
      </c>
      <c r="Q14" s="15" t="s">
        <v>55</v>
      </c>
      <c r="R14" s="20">
        <f t="shared" si="0"/>
        <v>2.1973333333333334</v>
      </c>
      <c r="S14" s="20">
        <f t="shared" si="1"/>
        <v>0.11341873532979257</v>
      </c>
    </row>
    <row r="15" spans="1:19" x14ac:dyDescent="0.2">
      <c r="A15" s="17" t="s">
        <v>13</v>
      </c>
      <c r="B15" s="21">
        <f t="shared" ref="B15:P15" si="2">SUM(B6:B14)</f>
        <v>95.40000000000002</v>
      </c>
      <c r="C15" s="21">
        <f t="shared" si="2"/>
        <v>95.609999999999985</v>
      </c>
      <c r="D15" s="21">
        <f t="shared" si="2"/>
        <v>95.37</v>
      </c>
      <c r="E15" s="21">
        <f t="shared" si="2"/>
        <v>94.299999999999983</v>
      </c>
      <c r="F15" s="21">
        <f t="shared" si="2"/>
        <v>95.45</v>
      </c>
      <c r="G15" s="21">
        <f t="shared" si="2"/>
        <v>93.639999999999986</v>
      </c>
      <c r="H15" s="21">
        <f t="shared" si="2"/>
        <v>94.570000000000007</v>
      </c>
      <c r="I15" s="21">
        <f t="shared" si="2"/>
        <v>95.15000000000002</v>
      </c>
      <c r="J15" s="21">
        <f t="shared" si="2"/>
        <v>94.500000000000014</v>
      </c>
      <c r="K15" s="21">
        <f t="shared" si="2"/>
        <v>95.550000000000011</v>
      </c>
      <c r="L15" s="21">
        <f t="shared" si="2"/>
        <v>95.079999999999984</v>
      </c>
      <c r="M15" s="21">
        <f t="shared" si="2"/>
        <v>94.74</v>
      </c>
      <c r="N15" s="21">
        <f t="shared" si="2"/>
        <v>95.14</v>
      </c>
      <c r="O15" s="21">
        <f t="shared" si="2"/>
        <v>94.1</v>
      </c>
      <c r="P15" s="21">
        <f t="shared" si="2"/>
        <v>94.59</v>
      </c>
      <c r="Q15" s="21"/>
      <c r="R15" s="22">
        <f>SUM(R6:R14)</f>
        <v>94.879333333333335</v>
      </c>
      <c r="S15" s="22" t="s">
        <v>14</v>
      </c>
    </row>
    <row r="16" spans="1:19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2">
      <c r="A17" s="17" t="s">
        <v>1</v>
      </c>
      <c r="B17" s="17" t="s">
        <v>14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s">
        <v>35</v>
      </c>
      <c r="S17" s="18" t="s">
        <v>36</v>
      </c>
    </row>
    <row r="18" spans="1:19" ht="18.75" x14ac:dyDescent="0.35">
      <c r="A18" s="15" t="s">
        <v>48</v>
      </c>
      <c r="B18" s="19">
        <f t="shared" ref="B18:P18" si="3">100/B15*B6</f>
        <v>77.201257861635213</v>
      </c>
      <c r="C18" s="19">
        <f t="shared" si="3"/>
        <v>76.948017989750028</v>
      </c>
      <c r="D18" s="19">
        <f t="shared" si="3"/>
        <v>77.036804026423397</v>
      </c>
      <c r="E18" s="19">
        <f t="shared" si="3"/>
        <v>77.179215270413593</v>
      </c>
      <c r="F18" s="19">
        <f t="shared" si="3"/>
        <v>78.156102671555772</v>
      </c>
      <c r="G18" s="19">
        <f t="shared" si="3"/>
        <v>77.328064929517311</v>
      </c>
      <c r="H18" s="19">
        <f t="shared" si="3"/>
        <v>76.779105424553237</v>
      </c>
      <c r="I18" s="19">
        <f t="shared" si="3"/>
        <v>77.172884918549656</v>
      </c>
      <c r="J18" s="19">
        <f t="shared" si="3"/>
        <v>77.555555555555557</v>
      </c>
      <c r="K18" s="19">
        <f t="shared" si="3"/>
        <v>77.990580847723692</v>
      </c>
      <c r="L18" s="19">
        <f t="shared" si="3"/>
        <v>78.239377366428286</v>
      </c>
      <c r="M18" s="19">
        <f t="shared" si="3"/>
        <v>77.549081697276762</v>
      </c>
      <c r="N18" s="19">
        <f t="shared" si="3"/>
        <v>76.855160815640119</v>
      </c>
      <c r="O18" s="19">
        <f t="shared" si="3"/>
        <v>78.512221041445272</v>
      </c>
      <c r="P18" s="19">
        <f t="shared" si="3"/>
        <v>77.132889311766576</v>
      </c>
      <c r="Q18" s="15" t="s">
        <v>48</v>
      </c>
      <c r="R18" s="19">
        <f t="shared" ref="R18:R26" si="4">AVERAGE(B18:P18)</f>
        <v>77.442421315215626</v>
      </c>
      <c r="S18" s="19">
        <f t="shared" ref="S18:S26" si="5">STDEV(B18:P18)</f>
        <v>0.54224425121609909</v>
      </c>
    </row>
    <row r="19" spans="1:19" ht="18.75" x14ac:dyDescent="0.35">
      <c r="A19" s="15" t="s">
        <v>49</v>
      </c>
      <c r="B19" s="19">
        <f t="shared" ref="B19:P19" si="6">100/B15*B7</f>
        <v>0.38784067085953872</v>
      </c>
      <c r="C19" s="19">
        <f t="shared" si="6"/>
        <v>0.48112122162953674</v>
      </c>
      <c r="D19" s="19">
        <f t="shared" si="6"/>
        <v>0.3145643284051588</v>
      </c>
      <c r="E19" s="19">
        <f t="shared" si="6"/>
        <v>0.28632025450689297</v>
      </c>
      <c r="F19" s="19">
        <f t="shared" si="6"/>
        <v>0.26191723415400731</v>
      </c>
      <c r="G19" s="19">
        <f t="shared" si="6"/>
        <v>0.41648868005126022</v>
      </c>
      <c r="H19" s="19">
        <f t="shared" si="6"/>
        <v>0.49698635931056351</v>
      </c>
      <c r="I19" s="19">
        <f t="shared" si="6"/>
        <v>0.35733053074093535</v>
      </c>
      <c r="J19" s="19">
        <f t="shared" si="6"/>
        <v>0.22222222222222221</v>
      </c>
      <c r="K19" s="19">
        <f t="shared" si="6"/>
        <v>0.35583464154892724</v>
      </c>
      <c r="L19" s="19">
        <f t="shared" si="6"/>
        <v>0.35759360538493912</v>
      </c>
      <c r="M19" s="19">
        <f t="shared" si="6"/>
        <v>0.32721131517838298</v>
      </c>
      <c r="N19" s="19">
        <f t="shared" si="6"/>
        <v>0.4204330460374186</v>
      </c>
      <c r="O19" s="19">
        <f t="shared" si="6"/>
        <v>0.35069075451647191</v>
      </c>
      <c r="P19" s="19">
        <f t="shared" si="6"/>
        <v>0.35944603023575433</v>
      </c>
      <c r="Q19" s="15" t="s">
        <v>49</v>
      </c>
      <c r="R19" s="19">
        <f t="shared" si="4"/>
        <v>0.3597333929854673</v>
      </c>
      <c r="S19" s="19">
        <f t="shared" si="5"/>
        <v>7.480505985129364E-2</v>
      </c>
    </row>
    <row r="20" spans="1:19" ht="18.75" x14ac:dyDescent="0.35">
      <c r="A20" s="15" t="s">
        <v>53</v>
      </c>
      <c r="B20" s="19">
        <f t="shared" ref="B20:P20" si="7">100/B15*B8</f>
        <v>12.064989517819704</v>
      </c>
      <c r="C20" s="19">
        <f t="shared" si="7"/>
        <v>12.069867168706203</v>
      </c>
      <c r="D20" s="19">
        <f t="shared" si="7"/>
        <v>12.268008807801193</v>
      </c>
      <c r="E20" s="19">
        <f t="shared" si="7"/>
        <v>12.120890774125135</v>
      </c>
      <c r="F20" s="19">
        <f t="shared" si="7"/>
        <v>11.681508643268726</v>
      </c>
      <c r="G20" s="19">
        <f t="shared" si="7"/>
        <v>11.917983767620678</v>
      </c>
      <c r="H20" s="19">
        <f t="shared" si="7"/>
        <v>11.895950089880511</v>
      </c>
      <c r="I20" s="19">
        <f t="shared" si="7"/>
        <v>11.949553336836571</v>
      </c>
      <c r="J20" s="19">
        <f t="shared" si="7"/>
        <v>11.809523809523808</v>
      </c>
      <c r="K20" s="19">
        <f t="shared" si="7"/>
        <v>11.878597592883306</v>
      </c>
      <c r="L20" s="19">
        <f t="shared" si="7"/>
        <v>11.779554059739169</v>
      </c>
      <c r="M20" s="19">
        <f t="shared" si="7"/>
        <v>11.842938568714379</v>
      </c>
      <c r="N20" s="19">
        <f t="shared" si="7"/>
        <v>12.076939247424848</v>
      </c>
      <c r="O20" s="19">
        <f t="shared" si="7"/>
        <v>11.551540913921361</v>
      </c>
      <c r="P20" s="19">
        <f t="shared" si="7"/>
        <v>11.956866476371712</v>
      </c>
      <c r="Q20" s="15" t="s">
        <v>53</v>
      </c>
      <c r="R20" s="19">
        <f t="shared" si="4"/>
        <v>11.924314184975824</v>
      </c>
      <c r="S20" s="19">
        <f t="shared" si="5"/>
        <v>0.18211809478894286</v>
      </c>
    </row>
    <row r="21" spans="1:19" x14ac:dyDescent="0.2">
      <c r="A21" s="15" t="s">
        <v>5</v>
      </c>
      <c r="B21" s="19">
        <f t="shared" ref="B21:P21" si="8">100/B15*B9</f>
        <v>1.9601677148846959</v>
      </c>
      <c r="C21" s="19">
        <f t="shared" si="8"/>
        <v>2.0709130844053969</v>
      </c>
      <c r="D21" s="19">
        <f t="shared" si="8"/>
        <v>1.6567054629338365</v>
      </c>
      <c r="E21" s="19">
        <f t="shared" si="8"/>
        <v>2.0784729586426303</v>
      </c>
      <c r="F21" s="19">
        <f t="shared" si="8"/>
        <v>1.8019905709795703</v>
      </c>
      <c r="G21" s="19">
        <f t="shared" si="8"/>
        <v>1.9756514310123883</v>
      </c>
      <c r="H21" s="19">
        <f t="shared" si="8"/>
        <v>2.2628740615417149</v>
      </c>
      <c r="I21" s="19">
        <f t="shared" si="8"/>
        <v>2.0493956910141877</v>
      </c>
      <c r="J21" s="19">
        <f t="shared" si="8"/>
        <v>1.7989417989417988</v>
      </c>
      <c r="K21" s="19">
        <f t="shared" si="8"/>
        <v>1.6640502354788069</v>
      </c>
      <c r="L21" s="19">
        <f t="shared" si="8"/>
        <v>1.5986537652503159</v>
      </c>
      <c r="M21" s="19">
        <f t="shared" si="8"/>
        <v>2.0793751319400466</v>
      </c>
      <c r="N21" s="19">
        <f t="shared" si="8"/>
        <v>1.8604162287155772</v>
      </c>
      <c r="O21" s="19">
        <f t="shared" si="8"/>
        <v>1.2858660998937301</v>
      </c>
      <c r="P21" s="19">
        <f t="shared" si="8"/>
        <v>2.0615287028227085</v>
      </c>
      <c r="Q21" s="15" t="s">
        <v>5</v>
      </c>
      <c r="R21" s="19">
        <f t="shared" si="4"/>
        <v>1.8803335292304939</v>
      </c>
      <c r="S21" s="19">
        <f t="shared" si="5"/>
        <v>0.2508683839307505</v>
      </c>
    </row>
    <row r="22" spans="1:19" x14ac:dyDescent="0.2">
      <c r="A22" s="15" t="s">
        <v>7</v>
      </c>
      <c r="B22" s="19">
        <f t="shared" ref="B22:P22" si="9">100/B15*B10</f>
        <v>0</v>
      </c>
      <c r="C22" s="19">
        <f t="shared" si="9"/>
        <v>0.1045915699194645</v>
      </c>
      <c r="D22" s="19">
        <f t="shared" si="9"/>
        <v>0.16776764181608469</v>
      </c>
      <c r="E22" s="19">
        <f t="shared" si="9"/>
        <v>0.14846235418875933</v>
      </c>
      <c r="F22" s="19">
        <f t="shared" si="9"/>
        <v>0.20953378732320585</v>
      </c>
      <c r="G22" s="19">
        <f t="shared" si="9"/>
        <v>0.13882956001708674</v>
      </c>
      <c r="H22" s="19">
        <f t="shared" si="9"/>
        <v>0.12689013429205878</v>
      </c>
      <c r="I22" s="19">
        <f t="shared" si="9"/>
        <v>0.19968470835522856</v>
      </c>
      <c r="J22" s="19">
        <f t="shared" si="9"/>
        <v>0.27513227513227512</v>
      </c>
      <c r="K22" s="19">
        <f t="shared" si="9"/>
        <v>3.1397174254317109E-2</v>
      </c>
      <c r="L22" s="19">
        <f t="shared" si="9"/>
        <v>0.13672696676482965</v>
      </c>
      <c r="M22" s="19">
        <f t="shared" si="9"/>
        <v>0.1055520371543171</v>
      </c>
      <c r="N22" s="19">
        <f t="shared" si="9"/>
        <v>0.12612991381122557</v>
      </c>
      <c r="O22" s="19">
        <f t="shared" si="9"/>
        <v>0.21253985122210417</v>
      </c>
      <c r="P22" s="19">
        <f t="shared" si="9"/>
        <v>0.17972301511787717</v>
      </c>
      <c r="Q22" s="15" t="s">
        <v>7</v>
      </c>
      <c r="R22" s="19">
        <f t="shared" si="4"/>
        <v>0.14419739929125561</v>
      </c>
      <c r="S22" s="19">
        <f t="shared" si="5"/>
        <v>6.9840428349232958E-2</v>
      </c>
    </row>
    <row r="23" spans="1:19" x14ac:dyDescent="0.2">
      <c r="A23" s="15" t="s">
        <v>8</v>
      </c>
      <c r="B23" s="19">
        <f t="shared" ref="B23:P23" si="10">100/B15*B11</f>
        <v>0.32494758909853244</v>
      </c>
      <c r="C23" s="19">
        <f t="shared" si="10"/>
        <v>0.40790712268591156</v>
      </c>
      <c r="D23" s="19">
        <f t="shared" si="10"/>
        <v>0.45087553738072766</v>
      </c>
      <c r="E23" s="19">
        <f t="shared" si="10"/>
        <v>0.3923647932131496</v>
      </c>
      <c r="F23" s="19">
        <f t="shared" si="10"/>
        <v>0.20953378732320585</v>
      </c>
      <c r="G23" s="19">
        <f t="shared" si="10"/>
        <v>0.33105510465612992</v>
      </c>
      <c r="H23" s="19">
        <f t="shared" si="10"/>
        <v>0.35952204716083325</v>
      </c>
      <c r="I23" s="19">
        <f t="shared" si="10"/>
        <v>0.34682080924855491</v>
      </c>
      <c r="J23" s="19">
        <f t="shared" si="10"/>
        <v>0.32804232804232802</v>
      </c>
      <c r="K23" s="19">
        <f t="shared" si="10"/>
        <v>0.18838304552590265</v>
      </c>
      <c r="L23" s="19">
        <f t="shared" si="10"/>
        <v>0.26293647454774932</v>
      </c>
      <c r="M23" s="19">
        <f t="shared" si="10"/>
        <v>0.28499050031665618</v>
      </c>
      <c r="N23" s="19">
        <f t="shared" si="10"/>
        <v>0.4204330460374186</v>
      </c>
      <c r="O23" s="19">
        <f t="shared" si="10"/>
        <v>0.19128586609989376</v>
      </c>
      <c r="P23" s="19">
        <f t="shared" si="10"/>
        <v>0.3171582619727244</v>
      </c>
      <c r="Q23" s="15" t="s">
        <v>8</v>
      </c>
      <c r="R23" s="19">
        <f t="shared" si="4"/>
        <v>0.32108375422064783</v>
      </c>
      <c r="S23" s="19">
        <f t="shared" si="5"/>
        <v>8.1607839837096449E-2</v>
      </c>
    </row>
    <row r="24" spans="1:19" x14ac:dyDescent="0.2">
      <c r="A24" s="15" t="s">
        <v>9</v>
      </c>
      <c r="B24" s="19">
        <f t="shared" ref="B24:P24" si="11">100/B15*B12</f>
        <v>2.064989517819706</v>
      </c>
      <c r="C24" s="19">
        <f t="shared" si="11"/>
        <v>2.1441271833490219</v>
      </c>
      <c r="D24" s="19">
        <f t="shared" si="11"/>
        <v>2.0132117017930162</v>
      </c>
      <c r="E24" s="19">
        <f t="shared" si="11"/>
        <v>2.0148462354188763</v>
      </c>
      <c r="F24" s="19">
        <f t="shared" si="11"/>
        <v>1.9172341540073337</v>
      </c>
      <c r="G24" s="19">
        <f t="shared" si="11"/>
        <v>2.1785561725758229</v>
      </c>
      <c r="H24" s="19">
        <f t="shared" si="11"/>
        <v>2.1571322829649993</v>
      </c>
      <c r="I24" s="19">
        <f t="shared" si="11"/>
        <v>2.1229637414608509</v>
      </c>
      <c r="J24" s="19">
        <f t="shared" si="11"/>
        <v>2.2010582010582009</v>
      </c>
      <c r="K24" s="19">
        <f t="shared" si="11"/>
        <v>2.1245421245421241</v>
      </c>
      <c r="L24" s="19">
        <f t="shared" si="11"/>
        <v>1.9141775347076151</v>
      </c>
      <c r="M24" s="19">
        <f t="shared" si="11"/>
        <v>2.1532615579480687</v>
      </c>
      <c r="N24" s="19">
        <f t="shared" si="11"/>
        <v>2.2388059701492535</v>
      </c>
      <c r="O24" s="19">
        <f t="shared" si="11"/>
        <v>1.9978746014877791</v>
      </c>
      <c r="P24" s="19">
        <f t="shared" si="11"/>
        <v>2.1989639496775562</v>
      </c>
      <c r="Q24" s="15" t="s">
        <v>9</v>
      </c>
      <c r="R24" s="19">
        <f t="shared" si="4"/>
        <v>2.0961163285973483</v>
      </c>
      <c r="S24" s="19">
        <f t="shared" si="5"/>
        <v>0.10308399646609427</v>
      </c>
    </row>
    <row r="25" spans="1:19" ht="18.75" x14ac:dyDescent="0.35">
      <c r="A25" s="15" t="s">
        <v>54</v>
      </c>
      <c r="B25" s="19">
        <f t="shared" ref="B25:P25" si="12">100/B15*B13</f>
        <v>3.6687631027253662</v>
      </c>
      <c r="C25" s="19">
        <f t="shared" si="12"/>
        <v>3.4619809643342752</v>
      </c>
      <c r="D25" s="19">
        <f t="shared" si="12"/>
        <v>3.9005976722239697</v>
      </c>
      <c r="E25" s="19">
        <f t="shared" si="12"/>
        <v>3.5843054082714749</v>
      </c>
      <c r="F25" s="19">
        <f t="shared" si="12"/>
        <v>3.4573074908328962</v>
      </c>
      <c r="G25" s="19">
        <f t="shared" si="12"/>
        <v>3.4600598035027774</v>
      </c>
      <c r="H25" s="19">
        <f t="shared" si="12"/>
        <v>3.5846462937506605</v>
      </c>
      <c r="I25" s="19">
        <f t="shared" si="12"/>
        <v>3.573305307409353</v>
      </c>
      <c r="J25" s="19">
        <f t="shared" si="12"/>
        <v>3.534391534391534</v>
      </c>
      <c r="K25" s="19">
        <f t="shared" si="12"/>
        <v>3.108320251177394</v>
      </c>
      <c r="L25" s="19">
        <f t="shared" si="12"/>
        <v>3.4076567101388315</v>
      </c>
      <c r="M25" s="19">
        <f t="shared" si="12"/>
        <v>3.4304412075153055</v>
      </c>
      <c r="N25" s="19">
        <f t="shared" si="12"/>
        <v>3.6157241959217994</v>
      </c>
      <c r="O25" s="19">
        <f t="shared" si="12"/>
        <v>3.485653560042508</v>
      </c>
      <c r="P25" s="19">
        <f t="shared" si="12"/>
        <v>3.4675969975684535</v>
      </c>
      <c r="Q25" s="15" t="s">
        <v>54</v>
      </c>
      <c r="R25" s="19">
        <f t="shared" si="4"/>
        <v>3.5160500333204405</v>
      </c>
      <c r="S25" s="19">
        <f t="shared" si="5"/>
        <v>0.16737771324989087</v>
      </c>
    </row>
    <row r="26" spans="1:19" ht="18.75" x14ac:dyDescent="0.35">
      <c r="A26" s="15" t="s">
        <v>55</v>
      </c>
      <c r="B26" s="19">
        <f t="shared" ref="B26:P26" si="13">100/B15*B14</f>
        <v>2.3270440251572326</v>
      </c>
      <c r="C26" s="19">
        <f t="shared" si="13"/>
        <v>2.3114736952201653</v>
      </c>
      <c r="D26" s="19">
        <f t="shared" si="13"/>
        <v>2.1914648212226062</v>
      </c>
      <c r="E26" s="19">
        <f t="shared" si="13"/>
        <v>2.1951219512195124</v>
      </c>
      <c r="F26" s="19">
        <f t="shared" si="13"/>
        <v>2.3048716605552646</v>
      </c>
      <c r="G26" s="19">
        <f t="shared" si="13"/>
        <v>2.2533105510465616</v>
      </c>
      <c r="H26" s="19">
        <f t="shared" si="13"/>
        <v>2.336893306545416</v>
      </c>
      <c r="I26" s="19">
        <f t="shared" si="13"/>
        <v>2.2280609563846556</v>
      </c>
      <c r="J26" s="19">
        <f t="shared" si="13"/>
        <v>2.2751322751322749</v>
      </c>
      <c r="K26" s="19">
        <f t="shared" si="13"/>
        <v>2.6582940868655154</v>
      </c>
      <c r="L26" s="19">
        <f t="shared" si="13"/>
        <v>2.303323517038284</v>
      </c>
      <c r="M26" s="19">
        <f t="shared" si="13"/>
        <v>2.2271479839560904</v>
      </c>
      <c r="N26" s="19">
        <f t="shared" si="13"/>
        <v>2.3859575362623504</v>
      </c>
      <c r="O26" s="19">
        <f t="shared" si="13"/>
        <v>2.4123273113708823</v>
      </c>
      <c r="P26" s="19">
        <f t="shared" si="13"/>
        <v>2.3258272544666458</v>
      </c>
      <c r="Q26" s="15" t="s">
        <v>55</v>
      </c>
      <c r="R26" s="19">
        <f t="shared" si="4"/>
        <v>2.315750062162897</v>
      </c>
      <c r="S26" s="19">
        <f t="shared" si="5"/>
        <v>0.1145319719749711</v>
      </c>
    </row>
    <row r="27" spans="1:19" x14ac:dyDescent="0.2">
      <c r="A27" s="17" t="s">
        <v>13</v>
      </c>
      <c r="B27" s="21">
        <f t="shared" ref="B27:P27" si="14">100/B15*B15</f>
        <v>100</v>
      </c>
      <c r="C27" s="21">
        <f t="shared" si="14"/>
        <v>99.999999999999986</v>
      </c>
      <c r="D27" s="21">
        <f t="shared" si="14"/>
        <v>100</v>
      </c>
      <c r="E27" s="21">
        <f t="shared" si="14"/>
        <v>100</v>
      </c>
      <c r="F27" s="21">
        <f t="shared" si="14"/>
        <v>99.999999999999986</v>
      </c>
      <c r="G27" s="21">
        <f t="shared" si="14"/>
        <v>100</v>
      </c>
      <c r="H27" s="21">
        <f t="shared" si="14"/>
        <v>100</v>
      </c>
      <c r="I27" s="21">
        <f t="shared" si="14"/>
        <v>100.00000000000001</v>
      </c>
      <c r="J27" s="21">
        <f t="shared" si="14"/>
        <v>100.00000000000001</v>
      </c>
      <c r="K27" s="21">
        <f t="shared" si="14"/>
        <v>100</v>
      </c>
      <c r="L27" s="21">
        <f t="shared" si="14"/>
        <v>100</v>
      </c>
      <c r="M27" s="21">
        <f t="shared" si="14"/>
        <v>100</v>
      </c>
      <c r="N27" s="21">
        <f t="shared" si="14"/>
        <v>100</v>
      </c>
      <c r="O27" s="21">
        <f t="shared" si="14"/>
        <v>100</v>
      </c>
      <c r="P27" s="21">
        <f t="shared" si="14"/>
        <v>100.00000000000001</v>
      </c>
      <c r="Q27" s="21"/>
      <c r="R27" s="21">
        <f>SUM(R18:R26)</f>
        <v>100</v>
      </c>
      <c r="S27" s="17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1EFC6-E561-154E-AD05-206AD8C77847}">
  <dimension ref="A1:W86"/>
  <sheetViews>
    <sheetView workbookViewId="0">
      <selection activeCell="U21" sqref="U21"/>
    </sheetView>
  </sheetViews>
  <sheetFormatPr defaultColWidth="11" defaultRowHeight="14.25" x14ac:dyDescent="0.15"/>
  <cols>
    <col min="1" max="2" width="9.625" customWidth="1"/>
  </cols>
  <sheetData>
    <row r="1" spans="1:19" x14ac:dyDescent="0.15">
      <c r="A1" s="38" t="s">
        <v>116</v>
      </c>
    </row>
    <row r="2" spans="1:19" x14ac:dyDescent="0.15">
      <c r="A2" t="s">
        <v>153</v>
      </c>
    </row>
    <row r="3" spans="1:19" x14ac:dyDescent="0.15">
      <c r="A3" s="2" t="s">
        <v>154</v>
      </c>
    </row>
    <row r="4" spans="1:19" x14ac:dyDescent="0.15">
      <c r="A4" s="2" t="s">
        <v>152</v>
      </c>
    </row>
    <row r="5" spans="1:19" ht="15" x14ac:dyDescent="0.2">
      <c r="A5" s="17" t="s">
        <v>1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  <c r="P5" s="17">
        <v>15</v>
      </c>
      <c r="Q5" s="17"/>
      <c r="R5" s="18" t="s">
        <v>35</v>
      </c>
      <c r="S5" s="18" t="s">
        <v>36</v>
      </c>
    </row>
    <row r="6" spans="1:19" ht="18.75" x14ac:dyDescent="0.35">
      <c r="A6" s="15" t="s">
        <v>48</v>
      </c>
      <c r="B6" s="19">
        <v>70.98</v>
      </c>
      <c r="C6" s="19">
        <v>73.459999999999994</v>
      </c>
      <c r="D6" s="19">
        <v>73.61</v>
      </c>
      <c r="E6" s="19">
        <v>73.12</v>
      </c>
      <c r="F6" s="19">
        <v>73.12</v>
      </c>
      <c r="G6" s="19">
        <v>74.58</v>
      </c>
      <c r="H6" s="19">
        <v>72.94</v>
      </c>
      <c r="I6" s="19">
        <v>73.150000000000006</v>
      </c>
      <c r="J6" s="19">
        <v>71.349999999999994</v>
      </c>
      <c r="K6" s="19">
        <v>72.73</v>
      </c>
      <c r="L6" s="19">
        <v>72.75</v>
      </c>
      <c r="M6" s="19">
        <v>72.209999999999994</v>
      </c>
      <c r="N6" s="19">
        <v>72.88</v>
      </c>
      <c r="O6" s="19">
        <v>71.430000000000007</v>
      </c>
      <c r="P6" s="19">
        <v>72.05</v>
      </c>
      <c r="Q6" s="15" t="s">
        <v>48</v>
      </c>
      <c r="R6" s="20">
        <f t="shared" ref="R6:R15" si="0">AVERAGE(B6:P6)</f>
        <v>72.690666666666672</v>
      </c>
      <c r="S6" s="20">
        <f t="shared" ref="S6:S14" si="1">STDEV(B6:P6)</f>
        <v>0.9503342770284765</v>
      </c>
    </row>
    <row r="7" spans="1:19" ht="18.75" x14ac:dyDescent="0.35">
      <c r="A7" s="15" t="s">
        <v>49</v>
      </c>
      <c r="B7" s="19">
        <v>0.24</v>
      </c>
      <c r="C7" s="19">
        <v>0.2</v>
      </c>
      <c r="D7" s="19">
        <v>0.25</v>
      </c>
      <c r="E7" s="19">
        <v>0.28999999999999998</v>
      </c>
      <c r="F7" s="19">
        <v>0.27</v>
      </c>
      <c r="G7" s="19">
        <v>0.24</v>
      </c>
      <c r="H7" s="19">
        <v>0.28999999999999998</v>
      </c>
      <c r="I7" s="19">
        <v>0.37</v>
      </c>
      <c r="J7" s="19">
        <v>0.28000000000000003</v>
      </c>
      <c r="K7" s="19">
        <v>0.32</v>
      </c>
      <c r="L7" s="19">
        <v>0.32</v>
      </c>
      <c r="M7" s="19">
        <v>0.36</v>
      </c>
      <c r="N7" s="19">
        <v>0.31</v>
      </c>
      <c r="O7" s="19">
        <v>0.27</v>
      </c>
      <c r="P7" s="19">
        <v>0.22</v>
      </c>
      <c r="Q7" s="15" t="s">
        <v>49</v>
      </c>
      <c r="R7" s="20">
        <f t="shared" si="0"/>
        <v>0.28199999999999997</v>
      </c>
      <c r="S7" s="20">
        <f t="shared" si="1"/>
        <v>4.857983120596477E-2</v>
      </c>
    </row>
    <row r="8" spans="1:19" ht="18.75" x14ac:dyDescent="0.35">
      <c r="A8" s="15" t="s">
        <v>50</v>
      </c>
      <c r="B8" s="19">
        <v>11.54</v>
      </c>
      <c r="C8" s="19">
        <v>11.86</v>
      </c>
      <c r="D8" s="19">
        <v>11.81</v>
      </c>
      <c r="E8" s="19">
        <v>11.66</v>
      </c>
      <c r="F8" s="19">
        <v>11.72</v>
      </c>
      <c r="G8" s="19">
        <v>12</v>
      </c>
      <c r="H8" s="19">
        <v>11.68</v>
      </c>
      <c r="I8" s="19">
        <v>11.69</v>
      </c>
      <c r="J8" s="19">
        <v>11.35</v>
      </c>
      <c r="K8" s="19">
        <v>11.75</v>
      </c>
      <c r="L8" s="19">
        <v>11.66</v>
      </c>
      <c r="M8" s="19">
        <v>11.51</v>
      </c>
      <c r="N8" s="19">
        <v>11.74</v>
      </c>
      <c r="O8" s="19">
        <v>11.51</v>
      </c>
      <c r="P8" s="19">
        <v>11.6</v>
      </c>
      <c r="Q8" s="15" t="s">
        <v>50</v>
      </c>
      <c r="R8" s="20">
        <f t="shared" si="0"/>
        <v>11.671999999999999</v>
      </c>
      <c r="S8" s="20">
        <f t="shared" si="1"/>
        <v>0.15911361619026482</v>
      </c>
    </row>
    <row r="9" spans="1:19" ht="15" x14ac:dyDescent="0.2">
      <c r="A9" s="15" t="s">
        <v>5</v>
      </c>
      <c r="B9" s="19">
        <v>1.68</v>
      </c>
      <c r="C9" s="19">
        <v>1.57</v>
      </c>
      <c r="D9" s="19">
        <v>1.94</v>
      </c>
      <c r="E9" s="19">
        <v>1.78</v>
      </c>
      <c r="F9" s="19">
        <v>1.64</v>
      </c>
      <c r="G9" s="19">
        <v>1.75</v>
      </c>
      <c r="H9" s="19">
        <v>1.63</v>
      </c>
      <c r="I9" s="19">
        <v>1.68</v>
      </c>
      <c r="J9" s="19">
        <v>1.7</v>
      </c>
      <c r="K9" s="19">
        <v>1.72</v>
      </c>
      <c r="L9" s="19">
        <v>1.61</v>
      </c>
      <c r="M9" s="19">
        <v>1.69</v>
      </c>
      <c r="N9" s="19">
        <v>1.69</v>
      </c>
      <c r="O9" s="19">
        <v>1.54</v>
      </c>
      <c r="P9" s="19">
        <v>1.23</v>
      </c>
      <c r="Q9" s="15" t="s">
        <v>5</v>
      </c>
      <c r="R9" s="20">
        <f t="shared" si="0"/>
        <v>1.6566666666666665</v>
      </c>
      <c r="S9" s="20">
        <f t="shared" si="1"/>
        <v>0.15112278199561852</v>
      </c>
    </row>
    <row r="10" spans="1:19" ht="15" x14ac:dyDescent="0.2">
      <c r="A10" s="15" t="s">
        <v>7</v>
      </c>
      <c r="B10" s="19">
        <v>0</v>
      </c>
      <c r="C10" s="19">
        <v>0.13</v>
      </c>
      <c r="D10" s="19">
        <v>0.15</v>
      </c>
      <c r="E10" s="19">
        <v>7.0000000000000007E-2</v>
      </c>
      <c r="F10" s="19">
        <v>0.13</v>
      </c>
      <c r="G10" s="19">
        <v>0.03</v>
      </c>
      <c r="H10" s="19">
        <v>0.1</v>
      </c>
      <c r="I10" s="19">
        <v>0.15</v>
      </c>
      <c r="J10" s="19">
        <v>0.12</v>
      </c>
      <c r="K10" s="19">
        <v>0.2</v>
      </c>
      <c r="L10" s="19">
        <v>0.05</v>
      </c>
      <c r="M10" s="19">
        <v>0</v>
      </c>
      <c r="N10" s="19">
        <v>0.11</v>
      </c>
      <c r="O10" s="19">
        <v>0.04</v>
      </c>
      <c r="P10" s="19">
        <v>0.15</v>
      </c>
      <c r="Q10" s="15" t="s">
        <v>7</v>
      </c>
      <c r="R10" s="20">
        <f t="shared" si="0"/>
        <v>9.5333333333333339E-2</v>
      </c>
      <c r="S10" s="20">
        <f t="shared" si="1"/>
        <v>6.0576594568560925E-2</v>
      </c>
    </row>
    <row r="11" spans="1:19" ht="15" x14ac:dyDescent="0.2">
      <c r="A11" s="15" t="s">
        <v>8</v>
      </c>
      <c r="B11" s="19">
        <v>0.23</v>
      </c>
      <c r="C11" s="19">
        <v>0.27</v>
      </c>
      <c r="D11" s="19">
        <v>0.28000000000000003</v>
      </c>
      <c r="E11" s="19">
        <v>0.25</v>
      </c>
      <c r="F11" s="19">
        <v>0.24</v>
      </c>
      <c r="G11" s="19">
        <v>0.28999999999999998</v>
      </c>
      <c r="H11" s="19">
        <v>0.28999999999999998</v>
      </c>
      <c r="I11" s="19">
        <v>0.25</v>
      </c>
      <c r="J11" s="19">
        <v>0.26</v>
      </c>
      <c r="K11" s="19">
        <v>0.28999999999999998</v>
      </c>
      <c r="L11" s="19">
        <v>0.26</v>
      </c>
      <c r="M11" s="19">
        <v>0.27</v>
      </c>
      <c r="N11" s="19">
        <v>0.22</v>
      </c>
      <c r="O11" s="19">
        <v>0.27</v>
      </c>
      <c r="P11" s="19">
        <v>0.28000000000000003</v>
      </c>
      <c r="Q11" s="15" t="s">
        <v>8</v>
      </c>
      <c r="R11" s="20">
        <f t="shared" si="0"/>
        <v>0.26333333333333336</v>
      </c>
      <c r="S11" s="20">
        <f t="shared" si="1"/>
        <v>2.1930626551751341E-2</v>
      </c>
    </row>
    <row r="12" spans="1:19" ht="15" x14ac:dyDescent="0.2">
      <c r="A12" s="15" t="s">
        <v>9</v>
      </c>
      <c r="B12" s="19">
        <v>1.75</v>
      </c>
      <c r="C12" s="19">
        <v>1.81</v>
      </c>
      <c r="D12" s="19">
        <v>1.79</v>
      </c>
      <c r="E12" s="19">
        <v>1.78</v>
      </c>
      <c r="F12" s="19">
        <v>1.67</v>
      </c>
      <c r="G12" s="19">
        <v>1.81</v>
      </c>
      <c r="H12" s="19">
        <v>1.88</v>
      </c>
      <c r="I12" s="19">
        <v>1.72</v>
      </c>
      <c r="J12" s="19">
        <v>1.83</v>
      </c>
      <c r="K12" s="19">
        <v>1.85</v>
      </c>
      <c r="L12" s="19">
        <v>1.92</v>
      </c>
      <c r="M12" s="19">
        <v>1.66</v>
      </c>
      <c r="N12" s="19">
        <v>1.72</v>
      </c>
      <c r="O12" s="19">
        <v>1.83</v>
      </c>
      <c r="P12" s="19">
        <v>1.92</v>
      </c>
      <c r="Q12" s="15" t="s">
        <v>9</v>
      </c>
      <c r="R12" s="20">
        <f t="shared" si="0"/>
        <v>1.7960000000000003</v>
      </c>
      <c r="S12" s="20">
        <f t="shared" si="1"/>
        <v>8.0958543182827317E-2</v>
      </c>
    </row>
    <row r="13" spans="1:19" ht="18.75" x14ac:dyDescent="0.35">
      <c r="A13" s="15" t="s">
        <v>51</v>
      </c>
      <c r="B13" s="19">
        <v>3.42</v>
      </c>
      <c r="C13" s="19">
        <v>3.2</v>
      </c>
      <c r="D13" s="19">
        <v>3.27</v>
      </c>
      <c r="E13" s="19">
        <v>3.43</v>
      </c>
      <c r="F13" s="19">
        <v>3.39</v>
      </c>
      <c r="G13" s="19">
        <v>3.29</v>
      </c>
      <c r="H13" s="19">
        <v>3.4</v>
      </c>
      <c r="I13" s="19">
        <v>3.48</v>
      </c>
      <c r="J13" s="19">
        <v>3.11</v>
      </c>
      <c r="K13" s="19">
        <v>3.02</v>
      </c>
      <c r="L13" s="19">
        <v>3.14</v>
      </c>
      <c r="M13" s="19">
        <v>3.32</v>
      </c>
      <c r="N13" s="19">
        <v>3.25</v>
      </c>
      <c r="O13" s="19">
        <v>3.15</v>
      </c>
      <c r="P13" s="19">
        <v>3.17</v>
      </c>
      <c r="Q13" s="15" t="s">
        <v>51</v>
      </c>
      <c r="R13" s="20">
        <f t="shared" si="0"/>
        <v>3.2693333333333334</v>
      </c>
      <c r="S13" s="20">
        <f t="shared" si="1"/>
        <v>0.13656325936914296</v>
      </c>
    </row>
    <row r="14" spans="1:19" ht="18.75" x14ac:dyDescent="0.35">
      <c r="A14" s="15" t="s">
        <v>52</v>
      </c>
      <c r="B14" s="19">
        <v>2.2799999999999998</v>
      </c>
      <c r="C14" s="19">
        <v>2.25</v>
      </c>
      <c r="D14" s="19">
        <v>2.29</v>
      </c>
      <c r="E14" s="19">
        <v>2.2200000000000002</v>
      </c>
      <c r="F14" s="19">
        <v>2.37</v>
      </c>
      <c r="G14" s="19">
        <v>2.2200000000000002</v>
      </c>
      <c r="H14" s="19">
        <v>2.2599999999999998</v>
      </c>
      <c r="I14" s="19">
        <v>2.3199999999999998</v>
      </c>
      <c r="J14" s="19">
        <v>2.19</v>
      </c>
      <c r="K14" s="19">
        <v>2.33</v>
      </c>
      <c r="L14" s="19">
        <v>2.27</v>
      </c>
      <c r="M14" s="19">
        <v>2.1800000000000002</v>
      </c>
      <c r="N14" s="19">
        <v>2.2999999999999998</v>
      </c>
      <c r="O14" s="19">
        <v>2.31</v>
      </c>
      <c r="P14" s="19">
        <v>2.19</v>
      </c>
      <c r="Q14" s="15" t="s">
        <v>52</v>
      </c>
      <c r="R14" s="20">
        <f t="shared" si="0"/>
        <v>2.2653333333333334</v>
      </c>
      <c r="S14" s="20">
        <f t="shared" si="1"/>
        <v>5.680375574437542E-2</v>
      </c>
    </row>
    <row r="15" spans="1:19" ht="15" x14ac:dyDescent="0.2">
      <c r="A15" s="17" t="s">
        <v>13</v>
      </c>
      <c r="B15" s="21">
        <f t="shared" ref="B15:P15" si="2">SUM(B6:B14)</f>
        <v>92.12</v>
      </c>
      <c r="C15" s="21">
        <f t="shared" si="2"/>
        <v>94.749999999999986</v>
      </c>
      <c r="D15" s="21">
        <f t="shared" si="2"/>
        <v>95.390000000000015</v>
      </c>
      <c r="E15" s="21">
        <f t="shared" si="2"/>
        <v>94.600000000000009</v>
      </c>
      <c r="F15" s="21">
        <f t="shared" si="2"/>
        <v>94.55</v>
      </c>
      <c r="G15" s="21">
        <f t="shared" si="2"/>
        <v>96.210000000000008</v>
      </c>
      <c r="H15" s="21">
        <f t="shared" si="2"/>
        <v>94.47</v>
      </c>
      <c r="I15" s="21">
        <f t="shared" si="2"/>
        <v>94.810000000000016</v>
      </c>
      <c r="J15" s="21">
        <f t="shared" si="2"/>
        <v>92.19</v>
      </c>
      <c r="K15" s="21">
        <f t="shared" si="2"/>
        <v>94.21</v>
      </c>
      <c r="L15" s="21">
        <f t="shared" si="2"/>
        <v>93.97999999999999</v>
      </c>
      <c r="M15" s="21">
        <f t="shared" si="2"/>
        <v>93.199999999999989</v>
      </c>
      <c r="N15" s="21">
        <f t="shared" si="2"/>
        <v>94.219999999999985</v>
      </c>
      <c r="O15" s="21">
        <f t="shared" si="2"/>
        <v>92.350000000000023</v>
      </c>
      <c r="P15" s="21">
        <f t="shared" si="2"/>
        <v>92.81</v>
      </c>
      <c r="Q15" s="21"/>
      <c r="R15" s="22">
        <f t="shared" si="0"/>
        <v>93.990666666666669</v>
      </c>
      <c r="S15" s="22" t="s">
        <v>14</v>
      </c>
    </row>
    <row r="16" spans="1:19" ht="15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ht="15" x14ac:dyDescent="0.2">
      <c r="A17" s="17" t="s">
        <v>1</v>
      </c>
      <c r="B17" s="17" t="s">
        <v>14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s">
        <v>35</v>
      </c>
      <c r="S17" s="18" t="s">
        <v>36</v>
      </c>
    </row>
    <row r="18" spans="1:19" ht="18.75" x14ac:dyDescent="0.35">
      <c r="A18" s="15" t="s">
        <v>48</v>
      </c>
      <c r="B18" s="19">
        <f t="shared" ref="B18:P18" si="3">100/B15*B6</f>
        <v>77.051671732522792</v>
      </c>
      <c r="C18" s="19">
        <f t="shared" si="3"/>
        <v>77.530343007915576</v>
      </c>
      <c r="D18" s="19">
        <f t="shared" si="3"/>
        <v>77.167417968340487</v>
      </c>
      <c r="E18" s="19">
        <f t="shared" si="3"/>
        <v>77.293868921775896</v>
      </c>
      <c r="F18" s="19">
        <f t="shared" si="3"/>
        <v>77.334743521946066</v>
      </c>
      <c r="G18" s="19">
        <f t="shared" si="3"/>
        <v>77.517929529154969</v>
      </c>
      <c r="H18" s="19">
        <f t="shared" si="3"/>
        <v>77.209696199851805</v>
      </c>
      <c r="I18" s="19">
        <f t="shared" si="3"/>
        <v>77.154308617234449</v>
      </c>
      <c r="J18" s="19">
        <f t="shared" si="3"/>
        <v>77.394511335285813</v>
      </c>
      <c r="K18" s="19">
        <f t="shared" si="3"/>
        <v>77.199872624986739</v>
      </c>
      <c r="L18" s="19">
        <f t="shared" si="3"/>
        <v>77.410087252606942</v>
      </c>
      <c r="M18" s="19">
        <f t="shared" si="3"/>
        <v>77.478540772532199</v>
      </c>
      <c r="N18" s="19">
        <f t="shared" si="3"/>
        <v>77.350880917002769</v>
      </c>
      <c r="O18" s="19">
        <f t="shared" si="3"/>
        <v>77.347049269085005</v>
      </c>
      <c r="P18" s="19">
        <f t="shared" si="3"/>
        <v>77.631720719750021</v>
      </c>
      <c r="Q18" s="15" t="s">
        <v>48</v>
      </c>
      <c r="R18" s="19">
        <f t="shared" ref="R18:R26" si="4">AVERAGE(B18:P18)</f>
        <v>77.338176159332775</v>
      </c>
      <c r="S18" s="19">
        <f t="shared" ref="S18:S26" si="5">STDEV(B18:P18)</f>
        <v>0.16176599211861437</v>
      </c>
    </row>
    <row r="19" spans="1:19" ht="18.75" x14ac:dyDescent="0.35">
      <c r="A19" s="15" t="s">
        <v>49</v>
      </c>
      <c r="B19" s="19">
        <f t="shared" ref="B19:P19" si="6">100/B15*B7</f>
        <v>0.26052974381241856</v>
      </c>
      <c r="C19" s="19">
        <f t="shared" si="6"/>
        <v>0.21108179419525072</v>
      </c>
      <c r="D19" s="19">
        <f t="shared" si="6"/>
        <v>0.26208197924310722</v>
      </c>
      <c r="E19" s="19">
        <f t="shared" si="6"/>
        <v>0.30655391120507397</v>
      </c>
      <c r="F19" s="19">
        <f t="shared" si="6"/>
        <v>0.28556319407720782</v>
      </c>
      <c r="G19" s="19">
        <f t="shared" si="6"/>
        <v>0.24945431867789208</v>
      </c>
      <c r="H19" s="19">
        <f t="shared" si="6"/>
        <v>0.30697575950037048</v>
      </c>
      <c r="I19" s="19">
        <f t="shared" si="6"/>
        <v>0.39025419259571764</v>
      </c>
      <c r="J19" s="19">
        <f t="shared" si="6"/>
        <v>0.3037205770690965</v>
      </c>
      <c r="K19" s="19">
        <f t="shared" si="6"/>
        <v>0.33966670204861482</v>
      </c>
      <c r="L19" s="19">
        <f t="shared" si="6"/>
        <v>0.34049797829325396</v>
      </c>
      <c r="M19" s="19">
        <f t="shared" si="6"/>
        <v>0.38626609442060089</v>
      </c>
      <c r="N19" s="19">
        <f t="shared" si="6"/>
        <v>0.32901719380174066</v>
      </c>
      <c r="O19" s="19">
        <f t="shared" si="6"/>
        <v>0.29236599891716292</v>
      </c>
      <c r="P19" s="19">
        <f t="shared" si="6"/>
        <v>0.23704342204503825</v>
      </c>
      <c r="Q19" s="15" t="s">
        <v>49</v>
      </c>
      <c r="R19" s="19">
        <f t="shared" si="4"/>
        <v>0.30007152399350306</v>
      </c>
      <c r="S19" s="19">
        <f t="shared" si="5"/>
        <v>5.1710589536749264E-2</v>
      </c>
    </row>
    <row r="20" spans="1:19" ht="18.75" x14ac:dyDescent="0.35">
      <c r="A20" s="15" t="s">
        <v>50</v>
      </c>
      <c r="B20" s="19">
        <f t="shared" ref="B20:P20" si="7">100/B15*B8</f>
        <v>12.527138514980457</v>
      </c>
      <c r="C20" s="19">
        <f t="shared" si="7"/>
        <v>12.517150395778366</v>
      </c>
      <c r="D20" s="19">
        <f t="shared" si="7"/>
        <v>12.380752699444386</v>
      </c>
      <c r="E20" s="19">
        <f t="shared" si="7"/>
        <v>12.325581395348838</v>
      </c>
      <c r="F20" s="19">
        <f t="shared" si="7"/>
        <v>12.395557905869911</v>
      </c>
      <c r="G20" s="19">
        <f t="shared" si="7"/>
        <v>12.472715933894605</v>
      </c>
      <c r="H20" s="19">
        <f t="shared" si="7"/>
        <v>12.363713348152853</v>
      </c>
      <c r="I20" s="19">
        <f t="shared" si="7"/>
        <v>12.329923003902538</v>
      </c>
      <c r="J20" s="19">
        <f t="shared" si="7"/>
        <v>12.31153053476516</v>
      </c>
      <c r="K20" s="19">
        <f t="shared" si="7"/>
        <v>12.472136715847574</v>
      </c>
      <c r="L20" s="19">
        <f t="shared" si="7"/>
        <v>12.406895084060439</v>
      </c>
      <c r="M20" s="19">
        <f t="shared" si="7"/>
        <v>12.349785407725323</v>
      </c>
      <c r="N20" s="19">
        <f t="shared" si="7"/>
        <v>12.460199533007858</v>
      </c>
      <c r="O20" s="19">
        <f t="shared" si="7"/>
        <v>12.463454250135353</v>
      </c>
      <c r="P20" s="19">
        <f t="shared" si="7"/>
        <v>12.498653162374744</v>
      </c>
      <c r="Q20" s="15" t="s">
        <v>50</v>
      </c>
      <c r="R20" s="19">
        <f t="shared" si="4"/>
        <v>12.418345859019228</v>
      </c>
      <c r="S20" s="19">
        <f t="shared" si="5"/>
        <v>7.3322070197996539E-2</v>
      </c>
    </row>
    <row r="21" spans="1:19" ht="15" x14ac:dyDescent="0.2">
      <c r="A21" s="15" t="s">
        <v>5</v>
      </c>
      <c r="B21" s="19">
        <f t="shared" ref="B21:P21" si="8">100/B15*B9</f>
        <v>1.8237082066869297</v>
      </c>
      <c r="C21" s="19">
        <f t="shared" si="8"/>
        <v>1.6569920844327182</v>
      </c>
      <c r="D21" s="19">
        <f t="shared" si="8"/>
        <v>2.0337561589265118</v>
      </c>
      <c r="E21" s="19">
        <f t="shared" si="8"/>
        <v>1.8816067653276956</v>
      </c>
      <c r="F21" s="19">
        <f t="shared" si="8"/>
        <v>1.734531993654151</v>
      </c>
      <c r="G21" s="19">
        <f t="shared" si="8"/>
        <v>1.8189377403596299</v>
      </c>
      <c r="H21" s="19">
        <f t="shared" si="8"/>
        <v>1.7254154758124272</v>
      </c>
      <c r="I21" s="19">
        <f t="shared" si="8"/>
        <v>1.771964982596772</v>
      </c>
      <c r="J21" s="19">
        <f t="shared" si="8"/>
        <v>1.8440177893480856</v>
      </c>
      <c r="K21" s="19">
        <f t="shared" si="8"/>
        <v>1.8257085235113044</v>
      </c>
      <c r="L21" s="19">
        <f t="shared" si="8"/>
        <v>1.7131304532879339</v>
      </c>
      <c r="M21" s="19">
        <f t="shared" si="8"/>
        <v>1.813304721030043</v>
      </c>
      <c r="N21" s="19">
        <f t="shared" si="8"/>
        <v>1.7936743791127152</v>
      </c>
      <c r="O21" s="19">
        <f t="shared" si="8"/>
        <v>1.6675690308608553</v>
      </c>
      <c r="P21" s="19">
        <f t="shared" si="8"/>
        <v>1.3252882232518048</v>
      </c>
      <c r="Q21" s="15" t="s">
        <v>5</v>
      </c>
      <c r="R21" s="19">
        <f t="shared" si="4"/>
        <v>1.7619737685466386</v>
      </c>
      <c r="S21" s="19">
        <f t="shared" si="5"/>
        <v>0.15233178541223821</v>
      </c>
    </row>
    <row r="22" spans="1:19" ht="15" x14ac:dyDescent="0.2">
      <c r="A22" s="15" t="s">
        <v>7</v>
      </c>
      <c r="B22" s="19">
        <f t="shared" ref="B22:P22" si="9">100/B15*B10</f>
        <v>0</v>
      </c>
      <c r="C22" s="19">
        <f t="shared" si="9"/>
        <v>0.13720316622691298</v>
      </c>
      <c r="D22" s="19">
        <f t="shared" si="9"/>
        <v>0.15724918754586434</v>
      </c>
      <c r="E22" s="19">
        <f t="shared" si="9"/>
        <v>7.399577167019028E-2</v>
      </c>
      <c r="F22" s="19">
        <f t="shared" si="9"/>
        <v>0.13749338974087785</v>
      </c>
      <c r="G22" s="19">
        <f t="shared" si="9"/>
        <v>3.1181789834736511E-2</v>
      </c>
      <c r="H22" s="19">
        <f t="shared" si="9"/>
        <v>0.10585371017254155</v>
      </c>
      <c r="I22" s="19">
        <f t="shared" si="9"/>
        <v>0.15821115916042608</v>
      </c>
      <c r="J22" s="19">
        <f t="shared" si="9"/>
        <v>0.13016596160104132</v>
      </c>
      <c r="K22" s="19">
        <f t="shared" si="9"/>
        <v>0.21229168878038426</v>
      </c>
      <c r="L22" s="19">
        <f t="shared" si="9"/>
        <v>5.3202809108320925E-2</v>
      </c>
      <c r="M22" s="19">
        <f t="shared" si="9"/>
        <v>0</v>
      </c>
      <c r="N22" s="19">
        <f t="shared" si="9"/>
        <v>0.11674803651029508</v>
      </c>
      <c r="O22" s="19">
        <f t="shared" si="9"/>
        <v>4.3313481321061172E-2</v>
      </c>
      <c r="P22" s="19">
        <f t="shared" si="9"/>
        <v>0.1616205150307079</v>
      </c>
      <c r="Q22" s="15" t="s">
        <v>7</v>
      </c>
      <c r="R22" s="19">
        <f t="shared" si="4"/>
        <v>0.10123537778022401</v>
      </c>
      <c r="S22" s="19">
        <f t="shared" si="5"/>
        <v>6.4298250115409142E-2</v>
      </c>
    </row>
    <row r="23" spans="1:19" ht="15" x14ac:dyDescent="0.2">
      <c r="A23" s="15" t="s">
        <v>8</v>
      </c>
      <c r="B23" s="19">
        <f t="shared" ref="B23:P23" si="10">100/B15*B11</f>
        <v>0.24967433782023446</v>
      </c>
      <c r="C23" s="19">
        <f t="shared" si="10"/>
        <v>0.28496042216358847</v>
      </c>
      <c r="D23" s="19">
        <f t="shared" si="10"/>
        <v>0.29353181675228013</v>
      </c>
      <c r="E23" s="19">
        <f t="shared" si="10"/>
        <v>0.26427061310782241</v>
      </c>
      <c r="F23" s="19">
        <f t="shared" si="10"/>
        <v>0.25383395029085137</v>
      </c>
      <c r="G23" s="19">
        <f t="shared" si="10"/>
        <v>0.30142396840245289</v>
      </c>
      <c r="H23" s="19">
        <f t="shared" si="10"/>
        <v>0.30697575950037048</v>
      </c>
      <c r="I23" s="19">
        <f t="shared" si="10"/>
        <v>0.26368526526737679</v>
      </c>
      <c r="J23" s="19">
        <f t="shared" si="10"/>
        <v>0.28202625013558957</v>
      </c>
      <c r="K23" s="19">
        <f t="shared" si="10"/>
        <v>0.30782294873155713</v>
      </c>
      <c r="L23" s="19">
        <f t="shared" si="10"/>
        <v>0.2766546073632688</v>
      </c>
      <c r="M23" s="19">
        <f t="shared" si="10"/>
        <v>0.28969957081545072</v>
      </c>
      <c r="N23" s="19">
        <f t="shared" si="10"/>
        <v>0.23349607302059017</v>
      </c>
      <c r="O23" s="19">
        <f t="shared" si="10"/>
        <v>0.29236599891716292</v>
      </c>
      <c r="P23" s="19">
        <f t="shared" si="10"/>
        <v>0.30169162805732147</v>
      </c>
      <c r="Q23" s="15" t="s">
        <v>8</v>
      </c>
      <c r="R23" s="19">
        <f t="shared" si="4"/>
        <v>0.28014088068972781</v>
      </c>
      <c r="S23" s="19">
        <f t="shared" si="5"/>
        <v>2.2648783731791265E-2</v>
      </c>
    </row>
    <row r="24" spans="1:19" ht="15" x14ac:dyDescent="0.2">
      <c r="A24" s="15" t="s">
        <v>9</v>
      </c>
      <c r="B24" s="19">
        <f t="shared" ref="B24:P24" si="11">100/B15*B12</f>
        <v>1.8996960486322185</v>
      </c>
      <c r="C24" s="19">
        <f t="shared" si="11"/>
        <v>1.910290237467019</v>
      </c>
      <c r="D24" s="19">
        <f t="shared" si="11"/>
        <v>1.8765069713806477</v>
      </c>
      <c r="E24" s="19">
        <f t="shared" si="11"/>
        <v>1.8816067653276956</v>
      </c>
      <c r="F24" s="19">
        <f t="shared" si="11"/>
        <v>1.7662612374405076</v>
      </c>
      <c r="G24" s="19">
        <f t="shared" si="11"/>
        <v>1.8813013200291029</v>
      </c>
      <c r="H24" s="19">
        <f t="shared" si="11"/>
        <v>1.9900497512437809</v>
      </c>
      <c r="I24" s="19">
        <f t="shared" si="11"/>
        <v>1.8141546250395524</v>
      </c>
      <c r="J24" s="19">
        <f t="shared" si="11"/>
        <v>1.9850309144158804</v>
      </c>
      <c r="K24" s="19">
        <f t="shared" si="11"/>
        <v>1.9636981212185545</v>
      </c>
      <c r="L24" s="19">
        <f t="shared" si="11"/>
        <v>2.0429878697595236</v>
      </c>
      <c r="M24" s="19">
        <f t="shared" si="11"/>
        <v>1.7811158798283264</v>
      </c>
      <c r="N24" s="19">
        <f t="shared" si="11"/>
        <v>1.8255147527064322</v>
      </c>
      <c r="O24" s="19">
        <f t="shared" si="11"/>
        <v>1.9815917704385488</v>
      </c>
      <c r="P24" s="19">
        <f t="shared" si="11"/>
        <v>2.0687425923930611</v>
      </c>
      <c r="Q24" s="15" t="s">
        <v>9</v>
      </c>
      <c r="R24" s="19">
        <f t="shared" si="4"/>
        <v>1.9112365904880571</v>
      </c>
      <c r="S24" s="19">
        <f t="shared" si="5"/>
        <v>9.23357179158701E-2</v>
      </c>
    </row>
    <row r="25" spans="1:19" ht="18.75" x14ac:dyDescent="0.35">
      <c r="A25" s="15" t="s">
        <v>51</v>
      </c>
      <c r="B25" s="19">
        <f t="shared" ref="B25:P25" si="12">100/B15*B13</f>
        <v>3.7125488493269643</v>
      </c>
      <c r="C25" s="19">
        <f t="shared" si="12"/>
        <v>3.3773087071240115</v>
      </c>
      <c r="D25" s="19">
        <f t="shared" si="12"/>
        <v>3.4280322884998427</v>
      </c>
      <c r="E25" s="19">
        <f t="shared" si="12"/>
        <v>3.6257928118393234</v>
      </c>
      <c r="F25" s="19">
        <f t="shared" si="12"/>
        <v>3.5854045478582761</v>
      </c>
      <c r="G25" s="19">
        <f t="shared" si="12"/>
        <v>3.419602951876104</v>
      </c>
      <c r="H25" s="19">
        <f t="shared" si="12"/>
        <v>3.5990261458664126</v>
      </c>
      <c r="I25" s="19">
        <f t="shared" si="12"/>
        <v>3.6704988925218851</v>
      </c>
      <c r="J25" s="19">
        <f t="shared" si="12"/>
        <v>3.3734678381603209</v>
      </c>
      <c r="K25" s="19">
        <f t="shared" si="12"/>
        <v>3.2056045005838021</v>
      </c>
      <c r="L25" s="19">
        <f t="shared" si="12"/>
        <v>3.3411364120025544</v>
      </c>
      <c r="M25" s="19">
        <f t="shared" si="12"/>
        <v>3.5622317596566528</v>
      </c>
      <c r="N25" s="19">
        <f t="shared" si="12"/>
        <v>3.4493738059859909</v>
      </c>
      <c r="O25" s="19">
        <f t="shared" si="12"/>
        <v>3.4109366540335673</v>
      </c>
      <c r="P25" s="19">
        <f t="shared" si="12"/>
        <v>3.41558021764896</v>
      </c>
      <c r="Q25" s="15" t="s">
        <v>51</v>
      </c>
      <c r="R25" s="19">
        <f t="shared" si="4"/>
        <v>3.478436425532311</v>
      </c>
      <c r="S25" s="19">
        <f t="shared" si="5"/>
        <v>0.140484804956854</v>
      </c>
    </row>
    <row r="26" spans="1:19" ht="18.75" x14ac:dyDescent="0.35">
      <c r="A26" s="15" t="s">
        <v>52</v>
      </c>
      <c r="B26" s="19">
        <f t="shared" ref="B26:P26" si="13">100/B15*B14</f>
        <v>2.4750325662179762</v>
      </c>
      <c r="C26" s="19">
        <f t="shared" si="13"/>
        <v>2.3746701846965705</v>
      </c>
      <c r="D26" s="19">
        <f t="shared" si="13"/>
        <v>2.400670929866862</v>
      </c>
      <c r="E26" s="19">
        <f t="shared" si="13"/>
        <v>2.3467230443974634</v>
      </c>
      <c r="F26" s="19">
        <f t="shared" si="13"/>
        <v>2.5066102591221577</v>
      </c>
      <c r="G26" s="19">
        <f t="shared" si="13"/>
        <v>2.3074524477705021</v>
      </c>
      <c r="H26" s="19">
        <f t="shared" si="13"/>
        <v>2.3922938498994388</v>
      </c>
      <c r="I26" s="19">
        <f t="shared" si="13"/>
        <v>2.4469992616812566</v>
      </c>
      <c r="J26" s="19">
        <f t="shared" si="13"/>
        <v>2.3755287992190044</v>
      </c>
      <c r="K26" s="19">
        <f t="shared" si="13"/>
        <v>2.4731981742914764</v>
      </c>
      <c r="L26" s="19">
        <f t="shared" si="13"/>
        <v>2.41540753351777</v>
      </c>
      <c r="M26" s="19">
        <f t="shared" si="13"/>
        <v>2.3390557939914167</v>
      </c>
      <c r="N26" s="19">
        <f t="shared" si="13"/>
        <v>2.4410953088516241</v>
      </c>
      <c r="O26" s="19">
        <f t="shared" si="13"/>
        <v>2.5013535462912828</v>
      </c>
      <c r="P26" s="19">
        <f t="shared" si="13"/>
        <v>2.3596595194483352</v>
      </c>
      <c r="Q26" s="15" t="s">
        <v>52</v>
      </c>
      <c r="R26" s="19">
        <f t="shared" si="4"/>
        <v>2.4103834146175425</v>
      </c>
      <c r="S26" s="19">
        <f t="shared" si="5"/>
        <v>6.1637982935849787E-2</v>
      </c>
    </row>
    <row r="27" spans="1:19" ht="15" x14ac:dyDescent="0.2">
      <c r="A27" s="17" t="s">
        <v>13</v>
      </c>
      <c r="B27" s="21">
        <f t="shared" ref="B27:P27" si="14">100/B15*B15</f>
        <v>99.999999999999986</v>
      </c>
      <c r="C27" s="21">
        <f t="shared" si="14"/>
        <v>100</v>
      </c>
      <c r="D27" s="21">
        <f t="shared" si="14"/>
        <v>100</v>
      </c>
      <c r="E27" s="21">
        <f t="shared" si="14"/>
        <v>100.00000000000001</v>
      </c>
      <c r="F27" s="21">
        <f t="shared" si="14"/>
        <v>100</v>
      </c>
      <c r="G27" s="21">
        <f t="shared" si="14"/>
        <v>100</v>
      </c>
      <c r="H27" s="21">
        <f t="shared" si="14"/>
        <v>100</v>
      </c>
      <c r="I27" s="21">
        <f t="shared" si="14"/>
        <v>99.999999999999986</v>
      </c>
      <c r="J27" s="21">
        <f t="shared" si="14"/>
        <v>100</v>
      </c>
      <c r="K27" s="21">
        <f t="shared" si="14"/>
        <v>99.999999999999986</v>
      </c>
      <c r="L27" s="21">
        <f t="shared" si="14"/>
        <v>100</v>
      </c>
      <c r="M27" s="21">
        <f t="shared" si="14"/>
        <v>100</v>
      </c>
      <c r="N27" s="21">
        <f t="shared" si="14"/>
        <v>100</v>
      </c>
      <c r="O27" s="21">
        <f t="shared" si="14"/>
        <v>100.00000000000001</v>
      </c>
      <c r="P27" s="21">
        <f t="shared" si="14"/>
        <v>100</v>
      </c>
      <c r="Q27" s="21"/>
      <c r="R27" s="21">
        <f>SUM(R18:R26)</f>
        <v>100.00000000000001</v>
      </c>
      <c r="S27" s="17"/>
    </row>
    <row r="30" spans="1:19" x14ac:dyDescent="0.15">
      <c r="A30" s="38" t="s">
        <v>116</v>
      </c>
    </row>
    <row r="31" spans="1:19" x14ac:dyDescent="0.15">
      <c r="A31" t="s">
        <v>150</v>
      </c>
    </row>
    <row r="32" spans="1:19" x14ac:dyDescent="0.15">
      <c r="A32" s="2" t="s">
        <v>151</v>
      </c>
    </row>
    <row r="33" spans="1:19" x14ac:dyDescent="0.15">
      <c r="A33" s="2" t="s">
        <v>152</v>
      </c>
    </row>
    <row r="34" spans="1:19" ht="15" x14ac:dyDescent="0.2">
      <c r="A34" s="17" t="s">
        <v>1</v>
      </c>
      <c r="B34" s="17">
        <v>1</v>
      </c>
      <c r="C34" s="17">
        <v>2</v>
      </c>
      <c r="D34" s="17">
        <v>3</v>
      </c>
      <c r="E34" s="17">
        <v>4</v>
      </c>
      <c r="F34" s="17">
        <v>5</v>
      </c>
      <c r="G34" s="17">
        <v>6</v>
      </c>
      <c r="H34" s="17">
        <v>7</v>
      </c>
      <c r="I34" s="17">
        <v>8</v>
      </c>
      <c r="J34" s="17">
        <v>9</v>
      </c>
      <c r="K34" s="17">
        <v>10</v>
      </c>
      <c r="L34" s="17">
        <v>11</v>
      </c>
      <c r="M34" s="17">
        <v>12</v>
      </c>
      <c r="N34" s="17">
        <v>13</v>
      </c>
      <c r="O34" s="17">
        <v>14</v>
      </c>
      <c r="P34" s="17">
        <v>15</v>
      </c>
      <c r="Q34" s="17"/>
      <c r="R34" s="18" t="s">
        <v>35</v>
      </c>
      <c r="S34" s="18" t="s">
        <v>36</v>
      </c>
    </row>
    <row r="35" spans="1:19" ht="18.75" x14ac:dyDescent="0.35">
      <c r="A35" s="15" t="s">
        <v>48</v>
      </c>
      <c r="B35" s="19">
        <v>75.03</v>
      </c>
      <c r="C35" s="19">
        <v>74.06</v>
      </c>
      <c r="D35" s="19">
        <v>74.23</v>
      </c>
      <c r="E35" s="19">
        <v>75.38</v>
      </c>
      <c r="F35" s="19">
        <v>72.14</v>
      </c>
      <c r="G35" s="19">
        <v>73.08</v>
      </c>
      <c r="H35" s="19">
        <v>73.290000000000006</v>
      </c>
      <c r="I35" s="19">
        <v>73.77</v>
      </c>
      <c r="J35" s="19">
        <v>72.7</v>
      </c>
      <c r="K35" s="19">
        <v>74.989999999999995</v>
      </c>
      <c r="L35" s="19">
        <v>75.62</v>
      </c>
      <c r="M35" s="19">
        <v>73.569999999999993</v>
      </c>
      <c r="N35" s="19">
        <v>75.040000000000006</v>
      </c>
      <c r="O35" s="19">
        <v>71.55</v>
      </c>
      <c r="P35" s="19">
        <v>73.52</v>
      </c>
      <c r="Q35" s="15" t="s">
        <v>48</v>
      </c>
      <c r="R35" s="20">
        <f t="shared" ref="R35:R43" si="15">AVERAGE(B35:P35)</f>
        <v>73.86466666666665</v>
      </c>
      <c r="S35" s="20">
        <f t="shared" ref="S35:S43" si="16">STDEV(B35:P35)</f>
        <v>1.2072392748194816</v>
      </c>
    </row>
    <row r="36" spans="1:19" ht="18.75" x14ac:dyDescent="0.35">
      <c r="A36" s="15" t="s">
        <v>49</v>
      </c>
      <c r="B36" s="19">
        <v>0.18</v>
      </c>
      <c r="C36" s="19">
        <v>0.26</v>
      </c>
      <c r="D36" s="19">
        <v>0.3</v>
      </c>
      <c r="E36" s="19">
        <v>0.25</v>
      </c>
      <c r="F36" s="19">
        <v>0.22</v>
      </c>
      <c r="G36" s="19">
        <v>0.37</v>
      </c>
      <c r="H36" s="19">
        <v>0.24</v>
      </c>
      <c r="I36" s="19">
        <v>0.28999999999999998</v>
      </c>
      <c r="J36" s="19">
        <v>0.26</v>
      </c>
      <c r="K36" s="19">
        <v>0.24</v>
      </c>
      <c r="L36" s="19">
        <v>0.28000000000000003</v>
      </c>
      <c r="M36" s="19">
        <v>0.21</v>
      </c>
      <c r="N36" s="19">
        <v>0.11</v>
      </c>
      <c r="O36" s="19">
        <v>0.17</v>
      </c>
      <c r="P36" s="19">
        <v>0.26</v>
      </c>
      <c r="Q36" s="15" t="s">
        <v>49</v>
      </c>
      <c r="R36" s="20">
        <f t="shared" si="15"/>
        <v>0.2426666666666667</v>
      </c>
      <c r="S36" s="20">
        <f t="shared" si="16"/>
        <v>6.1233355367183516E-2</v>
      </c>
    </row>
    <row r="37" spans="1:19" ht="18.75" x14ac:dyDescent="0.35">
      <c r="A37" s="15" t="s">
        <v>53</v>
      </c>
      <c r="B37" s="19">
        <v>12.17</v>
      </c>
      <c r="C37" s="19">
        <v>11.95</v>
      </c>
      <c r="D37" s="19">
        <v>11.88</v>
      </c>
      <c r="E37" s="19">
        <v>12.59</v>
      </c>
      <c r="F37" s="19">
        <v>11.93</v>
      </c>
      <c r="G37" s="19">
        <v>13.64</v>
      </c>
      <c r="H37" s="19">
        <v>11.89</v>
      </c>
      <c r="I37" s="19">
        <v>11.72</v>
      </c>
      <c r="J37" s="19">
        <v>12.18</v>
      </c>
      <c r="K37" s="19">
        <v>12</v>
      </c>
      <c r="L37" s="19">
        <v>12.38</v>
      </c>
      <c r="M37" s="19">
        <v>11.73</v>
      </c>
      <c r="N37" s="19">
        <v>12.23</v>
      </c>
      <c r="O37" s="19">
        <v>11.75</v>
      </c>
      <c r="P37" s="19">
        <v>11.92</v>
      </c>
      <c r="Q37" s="15" t="s">
        <v>53</v>
      </c>
      <c r="R37" s="20">
        <f t="shared" si="15"/>
        <v>12.130666666666663</v>
      </c>
      <c r="S37" s="20">
        <f t="shared" si="16"/>
        <v>0.48508418513353607</v>
      </c>
    </row>
    <row r="38" spans="1:19" ht="15" x14ac:dyDescent="0.2">
      <c r="A38" s="15" t="s">
        <v>5</v>
      </c>
      <c r="B38" s="19">
        <v>1.53</v>
      </c>
      <c r="C38" s="19">
        <v>1.35</v>
      </c>
      <c r="D38" s="19">
        <v>1.1499999999999999</v>
      </c>
      <c r="E38" s="19">
        <v>1.44</v>
      </c>
      <c r="F38" s="19">
        <v>1.3</v>
      </c>
      <c r="G38" s="19">
        <v>1.91</v>
      </c>
      <c r="H38" s="19">
        <v>1.1200000000000001</v>
      </c>
      <c r="I38" s="19">
        <v>1.35</v>
      </c>
      <c r="J38" s="19">
        <v>1.41</v>
      </c>
      <c r="K38" s="19">
        <v>1.22</v>
      </c>
      <c r="L38" s="19">
        <v>1.49</v>
      </c>
      <c r="M38" s="19">
        <v>1.28</v>
      </c>
      <c r="N38" s="19">
        <v>1.35</v>
      </c>
      <c r="O38" s="19">
        <v>1.3</v>
      </c>
      <c r="P38" s="19">
        <v>1.28</v>
      </c>
      <c r="Q38" s="15" t="s">
        <v>5</v>
      </c>
      <c r="R38" s="20">
        <f t="shared" si="15"/>
        <v>1.3653333333333333</v>
      </c>
      <c r="S38" s="20">
        <f t="shared" si="16"/>
        <v>0.18867457496466036</v>
      </c>
    </row>
    <row r="39" spans="1:19" ht="15" x14ac:dyDescent="0.2">
      <c r="A39" s="15" t="s">
        <v>7</v>
      </c>
      <c r="B39" s="19">
        <v>0</v>
      </c>
      <c r="C39" s="19">
        <v>0.05</v>
      </c>
      <c r="D39" s="19">
        <v>0.08</v>
      </c>
      <c r="E39" s="19">
        <v>0</v>
      </c>
      <c r="F39" s="19">
        <v>0.11</v>
      </c>
      <c r="G39" s="19">
        <v>0.06</v>
      </c>
      <c r="H39" s="19">
        <v>0.02</v>
      </c>
      <c r="I39" s="19">
        <v>0.05</v>
      </c>
      <c r="J39" s="19">
        <v>0.01</v>
      </c>
      <c r="K39" s="19">
        <v>0.06</v>
      </c>
      <c r="L39" s="19">
        <v>0.09</v>
      </c>
      <c r="M39" s="19">
        <v>0.08</v>
      </c>
      <c r="N39" s="19">
        <v>0.03</v>
      </c>
      <c r="O39" s="19">
        <v>0.02</v>
      </c>
      <c r="P39" s="19">
        <v>0.1</v>
      </c>
      <c r="Q39" s="15" t="s">
        <v>7</v>
      </c>
      <c r="R39" s="20">
        <f t="shared" si="15"/>
        <v>5.0666666666666665E-2</v>
      </c>
      <c r="S39" s="20">
        <f t="shared" si="16"/>
        <v>3.6344908597386524E-2</v>
      </c>
    </row>
    <row r="40" spans="1:19" ht="15" x14ac:dyDescent="0.2">
      <c r="A40" s="15" t="s">
        <v>8</v>
      </c>
      <c r="B40" s="19">
        <v>0.28000000000000003</v>
      </c>
      <c r="C40" s="19">
        <v>0.27</v>
      </c>
      <c r="D40" s="19">
        <v>0.33</v>
      </c>
      <c r="E40" s="19">
        <v>0.32</v>
      </c>
      <c r="F40" s="19">
        <v>0.26</v>
      </c>
      <c r="G40" s="19">
        <v>0.56999999999999995</v>
      </c>
      <c r="H40" s="19">
        <v>0.28999999999999998</v>
      </c>
      <c r="I40" s="19">
        <v>0.34</v>
      </c>
      <c r="J40" s="19">
        <v>0.3</v>
      </c>
      <c r="K40" s="19">
        <v>0.36</v>
      </c>
      <c r="L40" s="19">
        <v>0.35</v>
      </c>
      <c r="M40" s="19">
        <v>0.28000000000000003</v>
      </c>
      <c r="N40" s="19">
        <v>0.36</v>
      </c>
      <c r="O40" s="19">
        <v>0.28000000000000003</v>
      </c>
      <c r="P40" s="19">
        <v>0.3</v>
      </c>
      <c r="Q40" s="15" t="s">
        <v>8</v>
      </c>
      <c r="R40" s="20">
        <f t="shared" si="15"/>
        <v>0.32600000000000001</v>
      </c>
      <c r="S40" s="20">
        <f t="shared" si="16"/>
        <v>7.5194984635184883E-2</v>
      </c>
    </row>
    <row r="41" spans="1:19" ht="15" x14ac:dyDescent="0.2">
      <c r="A41" s="15" t="s">
        <v>9</v>
      </c>
      <c r="B41" s="19">
        <v>1.82</v>
      </c>
      <c r="C41" s="19">
        <v>1.66</v>
      </c>
      <c r="D41" s="19">
        <v>1.69</v>
      </c>
      <c r="E41" s="19">
        <v>1.74</v>
      </c>
      <c r="F41" s="19">
        <v>1.73</v>
      </c>
      <c r="G41" s="19">
        <v>2.5299999999999998</v>
      </c>
      <c r="H41" s="19">
        <v>1.63</v>
      </c>
      <c r="I41" s="19">
        <v>1.65</v>
      </c>
      <c r="J41" s="19">
        <v>1.63</v>
      </c>
      <c r="K41" s="19">
        <v>1.66</v>
      </c>
      <c r="L41" s="19">
        <v>1.63</v>
      </c>
      <c r="M41" s="19">
        <v>1.69</v>
      </c>
      <c r="N41" s="19">
        <v>1.74</v>
      </c>
      <c r="O41" s="19">
        <v>1.64</v>
      </c>
      <c r="P41" s="19">
        <v>1.67</v>
      </c>
      <c r="Q41" s="15" t="s">
        <v>9</v>
      </c>
      <c r="R41" s="20">
        <f t="shared" si="15"/>
        <v>1.7406666666666666</v>
      </c>
      <c r="S41" s="20">
        <f t="shared" si="16"/>
        <v>0.22483221257089403</v>
      </c>
    </row>
    <row r="42" spans="1:19" ht="18.75" x14ac:dyDescent="0.35">
      <c r="A42" s="15" t="s">
        <v>54</v>
      </c>
      <c r="B42" s="19">
        <v>3.55</v>
      </c>
      <c r="C42" s="19">
        <v>3.56</v>
      </c>
      <c r="D42" s="19">
        <v>3.51</v>
      </c>
      <c r="E42" s="19">
        <v>3.1</v>
      </c>
      <c r="F42" s="19">
        <v>3.57</v>
      </c>
      <c r="G42" s="19">
        <v>3.8</v>
      </c>
      <c r="H42" s="19">
        <v>3.48</v>
      </c>
      <c r="I42" s="19">
        <v>3.49</v>
      </c>
      <c r="J42" s="19">
        <v>3.48</v>
      </c>
      <c r="K42" s="19">
        <v>3.62</v>
      </c>
      <c r="L42" s="19">
        <v>3.63</v>
      </c>
      <c r="M42" s="19">
        <v>3.5</v>
      </c>
      <c r="N42" s="19">
        <v>3.49</v>
      </c>
      <c r="O42" s="19">
        <v>3.52</v>
      </c>
      <c r="P42" s="19">
        <v>3.5</v>
      </c>
      <c r="Q42" s="15" t="s">
        <v>54</v>
      </c>
      <c r="R42" s="20">
        <f t="shared" si="15"/>
        <v>3.5200000000000009</v>
      </c>
      <c r="S42" s="20">
        <f t="shared" si="16"/>
        <v>0.14337762327902792</v>
      </c>
    </row>
    <row r="43" spans="1:19" ht="18.75" x14ac:dyDescent="0.35">
      <c r="A43" s="15" t="s">
        <v>55</v>
      </c>
      <c r="B43" s="19">
        <v>2.21</v>
      </c>
      <c r="C43" s="19">
        <v>2.2400000000000002</v>
      </c>
      <c r="D43" s="19">
        <v>2.2799999999999998</v>
      </c>
      <c r="E43" s="19">
        <v>3.48</v>
      </c>
      <c r="F43" s="19">
        <v>2.2799999999999998</v>
      </c>
      <c r="G43" s="19">
        <v>2.08</v>
      </c>
      <c r="H43" s="19">
        <v>2.34</v>
      </c>
      <c r="I43" s="19">
        <v>2.16</v>
      </c>
      <c r="J43" s="19">
        <v>2.25</v>
      </c>
      <c r="K43" s="19">
        <v>2.34</v>
      </c>
      <c r="L43" s="19">
        <v>2.27</v>
      </c>
      <c r="M43" s="19">
        <v>2.35</v>
      </c>
      <c r="N43" s="19">
        <v>2.35</v>
      </c>
      <c r="O43" s="19">
        <v>2.23</v>
      </c>
      <c r="P43" s="19">
        <v>2.2799999999999998</v>
      </c>
      <c r="Q43" s="15" t="s">
        <v>55</v>
      </c>
      <c r="R43" s="20">
        <f t="shared" si="15"/>
        <v>2.3426666666666667</v>
      </c>
      <c r="S43" s="20">
        <f t="shared" si="16"/>
        <v>0.32320861610391843</v>
      </c>
    </row>
    <row r="44" spans="1:19" ht="15" x14ac:dyDescent="0.2">
      <c r="A44" s="17" t="s">
        <v>13</v>
      </c>
      <c r="B44" s="21">
        <f t="shared" ref="B44:P44" si="17">SUM(B35:B43)</f>
        <v>96.77</v>
      </c>
      <c r="C44" s="21">
        <f t="shared" si="17"/>
        <v>95.399999999999991</v>
      </c>
      <c r="D44" s="21">
        <f t="shared" si="17"/>
        <v>95.45</v>
      </c>
      <c r="E44" s="21">
        <f t="shared" si="17"/>
        <v>98.299999999999983</v>
      </c>
      <c r="F44" s="21">
        <f t="shared" si="17"/>
        <v>93.539999999999992</v>
      </c>
      <c r="G44" s="21">
        <f t="shared" si="17"/>
        <v>98.039999999999992</v>
      </c>
      <c r="H44" s="21">
        <f t="shared" si="17"/>
        <v>94.300000000000011</v>
      </c>
      <c r="I44" s="21">
        <f t="shared" si="17"/>
        <v>94.82</v>
      </c>
      <c r="J44" s="21">
        <f t="shared" si="17"/>
        <v>94.220000000000013</v>
      </c>
      <c r="K44" s="21">
        <f t="shared" si="17"/>
        <v>96.49</v>
      </c>
      <c r="L44" s="21">
        <f t="shared" si="17"/>
        <v>97.739999999999981</v>
      </c>
      <c r="M44" s="21">
        <f t="shared" si="17"/>
        <v>94.689999999999984</v>
      </c>
      <c r="N44" s="21">
        <f t="shared" si="17"/>
        <v>96.699999999999989</v>
      </c>
      <c r="O44" s="21">
        <f t="shared" si="17"/>
        <v>92.46</v>
      </c>
      <c r="P44" s="21">
        <f t="shared" si="17"/>
        <v>94.83</v>
      </c>
      <c r="Q44" s="21"/>
      <c r="R44" s="22">
        <f>AVERAGE(B44:P44)</f>
        <v>95.583333333333329</v>
      </c>
      <c r="S44" s="22" t="s">
        <v>14</v>
      </c>
    </row>
    <row r="45" spans="1:19" ht="15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</row>
    <row r="46" spans="1:19" ht="15" x14ac:dyDescent="0.2">
      <c r="A46" s="17" t="s">
        <v>1</v>
      </c>
      <c r="B46" s="17" t="s">
        <v>14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8" t="s">
        <v>35</v>
      </c>
      <c r="S46" s="18" t="s">
        <v>36</v>
      </c>
    </row>
    <row r="47" spans="1:19" ht="18.75" x14ac:dyDescent="0.35">
      <c r="A47" s="15" t="s">
        <v>48</v>
      </c>
      <c r="B47" s="19">
        <f t="shared" ref="B47:P47" si="18">100/B44*B35</f>
        <v>77.534359822258963</v>
      </c>
      <c r="C47" s="19">
        <f t="shared" si="18"/>
        <v>77.631027253668776</v>
      </c>
      <c r="D47" s="19">
        <f t="shared" si="18"/>
        <v>77.768465165007854</v>
      </c>
      <c r="E47" s="19">
        <f t="shared" si="18"/>
        <v>76.683621566632752</v>
      </c>
      <c r="F47" s="19">
        <f t="shared" si="18"/>
        <v>77.122086807782779</v>
      </c>
      <c r="G47" s="19">
        <f t="shared" si="18"/>
        <v>74.541003671970628</v>
      </c>
      <c r="H47" s="19">
        <f t="shared" si="18"/>
        <v>77.720042417815478</v>
      </c>
      <c r="I47" s="19">
        <f t="shared" si="18"/>
        <v>77.800042185193007</v>
      </c>
      <c r="J47" s="19">
        <f t="shared" si="18"/>
        <v>77.15983867544044</v>
      </c>
      <c r="K47" s="19">
        <f t="shared" si="18"/>
        <v>77.717898227795615</v>
      </c>
      <c r="L47" s="19">
        <f t="shared" si="18"/>
        <v>77.368528749744229</v>
      </c>
      <c r="M47" s="19">
        <f t="shared" si="18"/>
        <v>77.695638398986162</v>
      </c>
      <c r="N47" s="19">
        <f t="shared" si="18"/>
        <v>77.600827300930717</v>
      </c>
      <c r="O47" s="19">
        <f t="shared" si="18"/>
        <v>77.384815055158995</v>
      </c>
      <c r="P47" s="19">
        <f t="shared" si="18"/>
        <v>77.528208372877785</v>
      </c>
      <c r="Q47" s="15" t="s">
        <v>48</v>
      </c>
      <c r="R47" s="19">
        <f t="shared" ref="R47:R55" si="19">AVERAGE(B47:P47)</f>
        <v>77.283760244750951</v>
      </c>
      <c r="S47" s="19">
        <f t="shared" ref="S47:S55" si="20">STDEV(B47:P47)</f>
        <v>0.81658701959257618</v>
      </c>
    </row>
    <row r="48" spans="1:19" ht="18.75" x14ac:dyDescent="0.35">
      <c r="A48" s="15" t="s">
        <v>49</v>
      </c>
      <c r="B48" s="19">
        <f t="shared" ref="B48:P48" si="21">100/B44*B36</f>
        <v>0.1860080603492818</v>
      </c>
      <c r="C48" s="19">
        <f t="shared" si="21"/>
        <v>0.27253668763102729</v>
      </c>
      <c r="D48" s="19">
        <f t="shared" si="21"/>
        <v>0.31430068098480873</v>
      </c>
      <c r="E48" s="19">
        <f t="shared" si="21"/>
        <v>0.25432349949135302</v>
      </c>
      <c r="F48" s="19">
        <f t="shared" si="21"/>
        <v>0.23519350010690618</v>
      </c>
      <c r="G48" s="19">
        <f t="shared" si="21"/>
        <v>0.37739698082415346</v>
      </c>
      <c r="H48" s="19">
        <f t="shared" si="21"/>
        <v>0.25450689289501582</v>
      </c>
      <c r="I48" s="19">
        <f t="shared" si="21"/>
        <v>0.30584264923012022</v>
      </c>
      <c r="J48" s="19">
        <f t="shared" si="21"/>
        <v>0.27594990447887918</v>
      </c>
      <c r="K48" s="19">
        <f t="shared" si="21"/>
        <v>0.24873043838739764</v>
      </c>
      <c r="L48" s="19">
        <f t="shared" si="21"/>
        <v>0.28647431962349096</v>
      </c>
      <c r="M48" s="19">
        <f t="shared" si="21"/>
        <v>0.22177632273735348</v>
      </c>
      <c r="N48" s="19">
        <f t="shared" si="21"/>
        <v>0.11375387797311272</v>
      </c>
      <c r="O48" s="19">
        <f t="shared" si="21"/>
        <v>0.18386329223447981</v>
      </c>
      <c r="P48" s="19">
        <f t="shared" si="21"/>
        <v>0.27417483918591168</v>
      </c>
      <c r="Q48" s="15" t="s">
        <v>49</v>
      </c>
      <c r="R48" s="19">
        <f t="shared" si="19"/>
        <v>0.25365546307555281</v>
      </c>
      <c r="S48" s="19">
        <f t="shared" si="20"/>
        <v>6.2373927375498496E-2</v>
      </c>
    </row>
    <row r="49" spans="1:19" ht="18.75" x14ac:dyDescent="0.35">
      <c r="A49" s="15" t="s">
        <v>53</v>
      </c>
      <c r="B49" s="19">
        <f t="shared" ref="B49:P49" si="22">100/B44*B37</f>
        <v>12.576211635837552</v>
      </c>
      <c r="C49" s="19">
        <f t="shared" si="22"/>
        <v>12.526205450733753</v>
      </c>
      <c r="D49" s="19">
        <f t="shared" si="22"/>
        <v>12.446306966998428</v>
      </c>
      <c r="E49" s="19">
        <f t="shared" si="22"/>
        <v>12.807731434384538</v>
      </c>
      <c r="F49" s="19">
        <f t="shared" si="22"/>
        <v>12.753902073979049</v>
      </c>
      <c r="G49" s="19">
        <f t="shared" si="22"/>
        <v>13.912688698490415</v>
      </c>
      <c r="H49" s="19">
        <f t="shared" si="22"/>
        <v>12.60869565217391</v>
      </c>
      <c r="I49" s="19">
        <f t="shared" si="22"/>
        <v>12.360261548196585</v>
      </c>
      <c r="J49" s="19">
        <f t="shared" si="22"/>
        <v>12.927191679049031</v>
      </c>
      <c r="K49" s="19">
        <f t="shared" si="22"/>
        <v>12.436521919369882</v>
      </c>
      <c r="L49" s="19">
        <f t="shared" si="22"/>
        <v>12.666257417638635</v>
      </c>
      <c r="M49" s="19">
        <f t="shared" si="22"/>
        <v>12.387791741472174</v>
      </c>
      <c r="N49" s="19">
        <f t="shared" si="22"/>
        <v>12.647362978283352</v>
      </c>
      <c r="O49" s="19">
        <f t="shared" si="22"/>
        <v>12.708198139736103</v>
      </c>
      <c r="P49" s="19">
        <f t="shared" si="22"/>
        <v>12.569861858061797</v>
      </c>
      <c r="Q49" s="15" t="s">
        <v>53</v>
      </c>
      <c r="R49" s="19">
        <f t="shared" si="19"/>
        <v>12.689012612960347</v>
      </c>
      <c r="S49" s="19">
        <f t="shared" si="20"/>
        <v>0.37382048900348069</v>
      </c>
    </row>
    <row r="50" spans="1:19" ht="15" x14ac:dyDescent="0.2">
      <c r="A50" s="15" t="s">
        <v>5</v>
      </c>
      <c r="B50" s="19">
        <f t="shared" ref="B50:P50" si="23">100/B44*B38</f>
        <v>1.5810685129688953</v>
      </c>
      <c r="C50" s="19">
        <f t="shared" si="23"/>
        <v>1.4150943396226416</v>
      </c>
      <c r="D50" s="19">
        <f t="shared" si="23"/>
        <v>1.2048192771084336</v>
      </c>
      <c r="E50" s="19">
        <f t="shared" si="23"/>
        <v>1.4649033570701933</v>
      </c>
      <c r="F50" s="19">
        <f t="shared" si="23"/>
        <v>1.3897797733589912</v>
      </c>
      <c r="G50" s="19">
        <f t="shared" si="23"/>
        <v>1.948184414524684</v>
      </c>
      <c r="H50" s="19">
        <f t="shared" si="23"/>
        <v>1.1876988335100742</v>
      </c>
      <c r="I50" s="19">
        <f t="shared" si="23"/>
        <v>1.4237502636574566</v>
      </c>
      <c r="J50" s="19">
        <f t="shared" si="23"/>
        <v>1.4964975589046907</v>
      </c>
      <c r="K50" s="19">
        <f t="shared" si="23"/>
        <v>1.2643797284692713</v>
      </c>
      <c r="L50" s="19">
        <f t="shared" si="23"/>
        <v>1.5244526294250054</v>
      </c>
      <c r="M50" s="19">
        <f t="shared" si="23"/>
        <v>1.3517794909705356</v>
      </c>
      <c r="N50" s="19">
        <f t="shared" si="23"/>
        <v>1.3960703205791107</v>
      </c>
      <c r="O50" s="19">
        <f t="shared" si="23"/>
        <v>1.4060134112048455</v>
      </c>
      <c r="P50" s="19">
        <f t="shared" si="23"/>
        <v>1.3497838236844881</v>
      </c>
      <c r="Q50" s="15" t="s">
        <v>5</v>
      </c>
      <c r="R50" s="19">
        <f t="shared" si="19"/>
        <v>1.4269517156706211</v>
      </c>
      <c r="S50" s="19">
        <f t="shared" si="20"/>
        <v>0.18102164947144564</v>
      </c>
    </row>
    <row r="51" spans="1:19" ht="15" x14ac:dyDescent="0.2">
      <c r="A51" s="15" t="s">
        <v>7</v>
      </c>
      <c r="B51" s="19">
        <f t="shared" ref="B51:P51" si="24">100/B44*B39</f>
        <v>0</v>
      </c>
      <c r="C51" s="19">
        <f t="shared" si="24"/>
        <v>5.2410901467505246E-2</v>
      </c>
      <c r="D51" s="19">
        <f t="shared" si="24"/>
        <v>8.3813514929282337E-2</v>
      </c>
      <c r="E51" s="19">
        <f t="shared" si="24"/>
        <v>0</v>
      </c>
      <c r="F51" s="19">
        <f t="shared" si="24"/>
        <v>0.11759675005345309</v>
      </c>
      <c r="G51" s="19">
        <f t="shared" si="24"/>
        <v>6.1199510403916774E-2</v>
      </c>
      <c r="H51" s="19">
        <f t="shared" si="24"/>
        <v>2.1208907741251323E-2</v>
      </c>
      <c r="I51" s="19">
        <f t="shared" si="24"/>
        <v>5.2731491246572462E-2</v>
      </c>
      <c r="J51" s="19">
        <f t="shared" si="24"/>
        <v>1.0613457864572276E-2</v>
      </c>
      <c r="K51" s="19">
        <f t="shared" si="24"/>
        <v>6.218260959684941E-2</v>
      </c>
      <c r="L51" s="19">
        <f t="shared" si="24"/>
        <v>9.2081031307550659E-2</v>
      </c>
      <c r="M51" s="19">
        <f t="shared" si="24"/>
        <v>8.4486218185658477E-2</v>
      </c>
      <c r="N51" s="19">
        <f t="shared" si="24"/>
        <v>3.1023784901758014E-2</v>
      </c>
      <c r="O51" s="19">
        <f t="shared" si="24"/>
        <v>2.1630975556997622E-2</v>
      </c>
      <c r="P51" s="19">
        <f t="shared" si="24"/>
        <v>0.10545186122535065</v>
      </c>
      <c r="Q51" s="15" t="s">
        <v>7</v>
      </c>
      <c r="R51" s="19">
        <f t="shared" si="19"/>
        <v>5.3095400965381234E-2</v>
      </c>
      <c r="S51" s="19">
        <f t="shared" si="20"/>
        <v>3.8206409932439733E-2</v>
      </c>
    </row>
    <row r="52" spans="1:19" ht="15" x14ac:dyDescent="0.2">
      <c r="A52" s="15" t="s">
        <v>8</v>
      </c>
      <c r="B52" s="19">
        <f t="shared" ref="B52:P52" si="25">100/B44*B40</f>
        <v>0.28934587165443837</v>
      </c>
      <c r="C52" s="19">
        <f t="shared" si="25"/>
        <v>0.28301886792452835</v>
      </c>
      <c r="D52" s="19">
        <f t="shared" si="25"/>
        <v>0.34573074908328966</v>
      </c>
      <c r="E52" s="19">
        <f t="shared" si="25"/>
        <v>0.32553407934893186</v>
      </c>
      <c r="F52" s="19">
        <f t="shared" si="25"/>
        <v>0.27795595467179823</v>
      </c>
      <c r="G52" s="19">
        <f t="shared" si="25"/>
        <v>0.58139534883720934</v>
      </c>
      <c r="H52" s="19">
        <f t="shared" si="25"/>
        <v>0.30752916224814414</v>
      </c>
      <c r="I52" s="19">
        <f t="shared" si="25"/>
        <v>0.35857414047669273</v>
      </c>
      <c r="J52" s="19">
        <f t="shared" si="25"/>
        <v>0.31840373593716825</v>
      </c>
      <c r="K52" s="19">
        <f t="shared" si="25"/>
        <v>0.37309565758109647</v>
      </c>
      <c r="L52" s="19">
        <f t="shared" si="25"/>
        <v>0.35809289952936363</v>
      </c>
      <c r="M52" s="19">
        <f t="shared" si="25"/>
        <v>0.29570176364980466</v>
      </c>
      <c r="N52" s="19">
        <f t="shared" si="25"/>
        <v>0.37228541882109617</v>
      </c>
      <c r="O52" s="19">
        <f t="shared" si="25"/>
        <v>0.30283365779796673</v>
      </c>
      <c r="P52" s="19">
        <f t="shared" si="25"/>
        <v>0.31635558367605193</v>
      </c>
      <c r="Q52" s="15" t="s">
        <v>8</v>
      </c>
      <c r="R52" s="19">
        <f t="shared" si="19"/>
        <v>0.34039019274917204</v>
      </c>
      <c r="S52" s="19">
        <f t="shared" si="20"/>
        <v>7.3875955074365285E-2</v>
      </c>
    </row>
    <row r="53" spans="1:19" ht="15" x14ac:dyDescent="0.2">
      <c r="A53" s="15" t="s">
        <v>9</v>
      </c>
      <c r="B53" s="19">
        <f t="shared" ref="B53:P53" si="26">100/B44*B41</f>
        <v>1.8807481657538494</v>
      </c>
      <c r="C53" s="19">
        <f t="shared" si="26"/>
        <v>1.7400419287211741</v>
      </c>
      <c r="D53" s="19">
        <f t="shared" si="26"/>
        <v>1.7705605028810893</v>
      </c>
      <c r="E53" s="19">
        <f t="shared" si="26"/>
        <v>1.770091556459817</v>
      </c>
      <c r="F53" s="19">
        <f t="shared" si="26"/>
        <v>1.8494761599315803</v>
      </c>
      <c r="G53" s="19">
        <f t="shared" si="26"/>
        <v>2.5805793553651575</v>
      </c>
      <c r="H53" s="19">
        <f t="shared" si="26"/>
        <v>1.7285259809119826</v>
      </c>
      <c r="I53" s="19">
        <f t="shared" si="26"/>
        <v>1.740139211136891</v>
      </c>
      <c r="J53" s="19">
        <f t="shared" si="26"/>
        <v>1.7299936319252809</v>
      </c>
      <c r="K53" s="19">
        <f t="shared" si="26"/>
        <v>1.7203855321795003</v>
      </c>
      <c r="L53" s="19">
        <f t="shared" si="26"/>
        <v>1.6676897892367506</v>
      </c>
      <c r="M53" s="19">
        <f t="shared" si="26"/>
        <v>1.7847713591720351</v>
      </c>
      <c r="N53" s="19">
        <f t="shared" si="26"/>
        <v>1.799379524301965</v>
      </c>
      <c r="O53" s="19">
        <f t="shared" si="26"/>
        <v>1.7737399956738049</v>
      </c>
      <c r="P53" s="19">
        <f t="shared" si="26"/>
        <v>1.7610460824633556</v>
      </c>
      <c r="Q53" s="15" t="s">
        <v>9</v>
      </c>
      <c r="R53" s="19">
        <f t="shared" si="19"/>
        <v>1.8198112517409486</v>
      </c>
      <c r="S53" s="19">
        <f t="shared" si="20"/>
        <v>0.21673183874286941</v>
      </c>
    </row>
    <row r="54" spans="1:19" ht="18.75" x14ac:dyDescent="0.35">
      <c r="A54" s="15" t="s">
        <v>54</v>
      </c>
      <c r="B54" s="19">
        <f t="shared" ref="B54:P54" si="27">100/B44*B42</f>
        <v>3.6684923013330577</v>
      </c>
      <c r="C54" s="19">
        <f t="shared" si="27"/>
        <v>3.7316561844863734</v>
      </c>
      <c r="D54" s="19">
        <f t="shared" si="27"/>
        <v>3.6773179675222623</v>
      </c>
      <c r="E54" s="19">
        <f t="shared" si="27"/>
        <v>3.1536113936927777</v>
      </c>
      <c r="F54" s="19">
        <f t="shared" si="27"/>
        <v>3.8165490699166136</v>
      </c>
      <c r="G54" s="19">
        <f t="shared" si="27"/>
        <v>3.8759689922480627</v>
      </c>
      <c r="H54" s="19">
        <f t="shared" si="27"/>
        <v>3.6903499469777299</v>
      </c>
      <c r="I54" s="19">
        <f t="shared" si="27"/>
        <v>3.6806580890107581</v>
      </c>
      <c r="J54" s="19">
        <f t="shared" si="27"/>
        <v>3.6934833368711519</v>
      </c>
      <c r="K54" s="19">
        <f t="shared" si="27"/>
        <v>3.7516841123432481</v>
      </c>
      <c r="L54" s="19">
        <f t="shared" si="27"/>
        <v>3.7139349294045432</v>
      </c>
      <c r="M54" s="19">
        <f t="shared" si="27"/>
        <v>3.6962720456225582</v>
      </c>
      <c r="N54" s="19">
        <f t="shared" si="27"/>
        <v>3.6091003102378494</v>
      </c>
      <c r="O54" s="19">
        <f t="shared" si="27"/>
        <v>3.8070516980315814</v>
      </c>
      <c r="P54" s="19">
        <f t="shared" si="27"/>
        <v>3.6908151428872724</v>
      </c>
      <c r="Q54" s="15" t="s">
        <v>54</v>
      </c>
      <c r="R54" s="19">
        <f t="shared" si="19"/>
        <v>3.6837963680390557</v>
      </c>
      <c r="S54" s="19">
        <f t="shared" si="20"/>
        <v>0.16143473868374722</v>
      </c>
    </row>
    <row r="55" spans="1:19" ht="18.75" x14ac:dyDescent="0.35">
      <c r="A55" s="15" t="s">
        <v>55</v>
      </c>
      <c r="B55" s="19">
        <f t="shared" ref="B55:P55" si="28">100/B44*B43</f>
        <v>2.2837656298439599</v>
      </c>
      <c r="C55" s="19">
        <f t="shared" si="28"/>
        <v>2.3480083857442353</v>
      </c>
      <c r="D55" s="19">
        <f t="shared" si="28"/>
        <v>2.3886851754845466</v>
      </c>
      <c r="E55" s="19">
        <f t="shared" si="28"/>
        <v>3.5401831129196339</v>
      </c>
      <c r="F55" s="19">
        <f t="shared" si="28"/>
        <v>2.4374599101988457</v>
      </c>
      <c r="G55" s="19">
        <f t="shared" si="28"/>
        <v>2.1215830273357819</v>
      </c>
      <c r="H55" s="19">
        <f t="shared" si="28"/>
        <v>2.4814422057264043</v>
      </c>
      <c r="I55" s="19">
        <f t="shared" si="28"/>
        <v>2.2780004218519303</v>
      </c>
      <c r="J55" s="19">
        <f t="shared" si="28"/>
        <v>2.388028019528762</v>
      </c>
      <c r="K55" s="19">
        <f t="shared" si="28"/>
        <v>2.4251217742771267</v>
      </c>
      <c r="L55" s="19">
        <f t="shared" si="28"/>
        <v>2.3224882340904442</v>
      </c>
      <c r="M55" s="19">
        <f t="shared" si="28"/>
        <v>2.4817826592037178</v>
      </c>
      <c r="N55" s="19">
        <f t="shared" si="28"/>
        <v>2.4301964839710446</v>
      </c>
      <c r="O55" s="19">
        <f t="shared" si="28"/>
        <v>2.4118537746052349</v>
      </c>
      <c r="P55" s="19">
        <f t="shared" si="28"/>
        <v>2.4043024359379945</v>
      </c>
      <c r="Q55" s="15" t="s">
        <v>55</v>
      </c>
      <c r="R55" s="19">
        <f t="shared" si="19"/>
        <v>2.4495267500479772</v>
      </c>
      <c r="S55" s="19">
        <f t="shared" si="20"/>
        <v>0.31561090121924507</v>
      </c>
    </row>
    <row r="56" spans="1:19" ht="15" x14ac:dyDescent="0.2">
      <c r="A56" s="17" t="s">
        <v>13</v>
      </c>
      <c r="B56" s="21">
        <f t="shared" ref="B56:P56" si="29">100/B44*B44</f>
        <v>100</v>
      </c>
      <c r="C56" s="21">
        <f t="shared" si="29"/>
        <v>100</v>
      </c>
      <c r="D56" s="21">
        <f t="shared" si="29"/>
        <v>99.999999999999986</v>
      </c>
      <c r="E56" s="21">
        <f t="shared" si="29"/>
        <v>99.999999999999986</v>
      </c>
      <c r="F56" s="21">
        <f t="shared" si="29"/>
        <v>100.00000000000001</v>
      </c>
      <c r="G56" s="21">
        <f t="shared" si="29"/>
        <v>100.00000000000001</v>
      </c>
      <c r="H56" s="21">
        <f t="shared" si="29"/>
        <v>100</v>
      </c>
      <c r="I56" s="21">
        <f t="shared" si="29"/>
        <v>100</v>
      </c>
      <c r="J56" s="21">
        <f t="shared" si="29"/>
        <v>100</v>
      </c>
      <c r="K56" s="21">
        <f t="shared" si="29"/>
        <v>99.999999999999986</v>
      </c>
      <c r="L56" s="21">
        <f t="shared" si="29"/>
        <v>99.999999999999986</v>
      </c>
      <c r="M56" s="21">
        <f t="shared" si="29"/>
        <v>99.999999999999986</v>
      </c>
      <c r="N56" s="21">
        <f t="shared" si="29"/>
        <v>99.999999999999986</v>
      </c>
      <c r="O56" s="21">
        <f t="shared" si="29"/>
        <v>100</v>
      </c>
      <c r="P56" s="21">
        <f t="shared" si="29"/>
        <v>100.00000000000001</v>
      </c>
      <c r="Q56" s="21"/>
      <c r="R56" s="21">
        <f>SUM(R47:R55)</f>
        <v>100</v>
      </c>
      <c r="S56" s="17"/>
    </row>
    <row r="59" spans="1:19" x14ac:dyDescent="0.15">
      <c r="A59" s="38" t="s">
        <v>116</v>
      </c>
    </row>
    <row r="60" spans="1:19" x14ac:dyDescent="0.15">
      <c r="A60" t="s">
        <v>87</v>
      </c>
    </row>
    <row r="61" spans="1:19" x14ac:dyDescent="0.15">
      <c r="A61" s="2" t="s">
        <v>88</v>
      </c>
      <c r="B61" s="1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x14ac:dyDescent="0.15">
      <c r="A62" s="2" t="s">
        <v>89</v>
      </c>
      <c r="B62" s="1"/>
      <c r="C62" s="2"/>
      <c r="D62" s="2"/>
      <c r="E62" s="2"/>
      <c r="F62" s="2"/>
      <c r="G62" s="2"/>
      <c r="H62" s="2"/>
      <c r="I62" s="2" t="s">
        <v>0</v>
      </c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x14ac:dyDescent="0.15">
      <c r="A63" s="3" t="s">
        <v>1</v>
      </c>
      <c r="B63" s="3">
        <v>1</v>
      </c>
      <c r="C63" s="3">
        <v>2</v>
      </c>
      <c r="D63" s="3">
        <v>3</v>
      </c>
      <c r="E63" s="3">
        <v>4</v>
      </c>
      <c r="F63" s="3">
        <v>5</v>
      </c>
      <c r="G63" s="3">
        <v>6</v>
      </c>
      <c r="H63" s="3">
        <v>7</v>
      </c>
      <c r="I63" s="3">
        <v>8</v>
      </c>
      <c r="J63" s="3">
        <v>9</v>
      </c>
      <c r="K63" s="3">
        <v>10</v>
      </c>
      <c r="L63" s="3">
        <v>11</v>
      </c>
      <c r="M63" s="3">
        <v>12</v>
      </c>
      <c r="N63" s="3">
        <v>13</v>
      </c>
      <c r="O63" s="3">
        <v>14</v>
      </c>
      <c r="P63" s="3">
        <v>15</v>
      </c>
      <c r="Q63" s="3"/>
      <c r="R63" s="7" t="s">
        <v>56</v>
      </c>
      <c r="S63" s="7" t="s">
        <v>36</v>
      </c>
    </row>
    <row r="64" spans="1:19" ht="16.5" x14ac:dyDescent="0.25">
      <c r="A64" s="2" t="s">
        <v>2</v>
      </c>
      <c r="B64" s="5">
        <v>72.88</v>
      </c>
      <c r="C64" s="5">
        <v>74.33</v>
      </c>
      <c r="D64" s="5">
        <v>72.2</v>
      </c>
      <c r="E64" s="5">
        <v>73.98</v>
      </c>
      <c r="F64" s="5">
        <v>73.31</v>
      </c>
      <c r="G64" s="5">
        <v>74.44</v>
      </c>
      <c r="H64" s="5">
        <v>73.16</v>
      </c>
      <c r="I64" s="5">
        <v>73.349999999999994</v>
      </c>
      <c r="J64" s="5">
        <v>72.81</v>
      </c>
      <c r="K64" s="5">
        <v>73.44</v>
      </c>
      <c r="L64" s="5">
        <v>73.84</v>
      </c>
      <c r="M64" s="5">
        <v>73.77</v>
      </c>
      <c r="N64" s="5">
        <v>74.099999999999994</v>
      </c>
      <c r="O64" s="5">
        <v>72.900000000000006</v>
      </c>
      <c r="P64" s="5">
        <v>70.48</v>
      </c>
      <c r="Q64" s="2" t="s">
        <v>2</v>
      </c>
      <c r="R64" s="9">
        <f t="shared" ref="R64:R73" si="30">AVERAGE(B64:K64)</f>
        <v>73.390000000000015</v>
      </c>
      <c r="S64" s="9">
        <f t="shared" ref="S64:S72" si="31">STDEV(B64:K64)</f>
        <v>0.70001587283591038</v>
      </c>
    </row>
    <row r="65" spans="1:23" ht="16.5" x14ac:dyDescent="0.25">
      <c r="A65" s="2" t="s">
        <v>3</v>
      </c>
      <c r="B65" s="5">
        <v>0.3</v>
      </c>
      <c r="C65" s="5">
        <v>0.31</v>
      </c>
      <c r="D65" s="5">
        <v>0.26</v>
      </c>
      <c r="E65" s="5">
        <v>0.22</v>
      </c>
      <c r="F65" s="5">
        <v>0.03</v>
      </c>
      <c r="G65" s="5">
        <v>0.2</v>
      </c>
      <c r="H65" s="5">
        <v>0.36</v>
      </c>
      <c r="I65" s="5">
        <v>0.05</v>
      </c>
      <c r="J65" s="5">
        <v>0.33</v>
      </c>
      <c r="K65" s="5">
        <v>0.08</v>
      </c>
      <c r="L65" s="5">
        <v>0.08</v>
      </c>
      <c r="M65" s="5">
        <v>0.11</v>
      </c>
      <c r="N65" s="5">
        <v>0.21</v>
      </c>
      <c r="O65" s="5">
        <v>0.4</v>
      </c>
      <c r="P65" s="5">
        <v>0.56999999999999995</v>
      </c>
      <c r="Q65" s="2" t="s">
        <v>3</v>
      </c>
      <c r="R65" s="9">
        <f t="shared" si="30"/>
        <v>0.21400000000000002</v>
      </c>
      <c r="S65" s="9">
        <f t="shared" si="31"/>
        <v>0.12130768959779732</v>
      </c>
    </row>
    <row r="66" spans="1:23" ht="16.5" x14ac:dyDescent="0.25">
      <c r="A66" s="2" t="s">
        <v>4</v>
      </c>
      <c r="B66" s="5">
        <v>11.44</v>
      </c>
      <c r="C66" s="5">
        <v>10.41</v>
      </c>
      <c r="D66" s="5">
        <v>11.52</v>
      </c>
      <c r="E66" s="5">
        <v>11.45</v>
      </c>
      <c r="F66" s="5">
        <v>12.24</v>
      </c>
      <c r="G66" s="5">
        <v>11.71</v>
      </c>
      <c r="H66" s="5">
        <v>11.14</v>
      </c>
      <c r="I66" s="5">
        <v>11.64</v>
      </c>
      <c r="J66" s="5">
        <v>12.8</v>
      </c>
      <c r="K66" s="5">
        <v>12.52</v>
      </c>
      <c r="L66" s="5">
        <v>12.33</v>
      </c>
      <c r="M66" s="5">
        <v>12.37</v>
      </c>
      <c r="N66" s="5">
        <v>11.44</v>
      </c>
      <c r="O66" s="5">
        <v>11.56</v>
      </c>
      <c r="P66" s="5">
        <v>12.11</v>
      </c>
      <c r="Q66" s="2" t="s">
        <v>4</v>
      </c>
      <c r="R66" s="9">
        <f t="shared" si="30"/>
        <v>11.687000000000001</v>
      </c>
      <c r="S66" s="9">
        <f t="shared" si="31"/>
        <v>0.69251634557524266</v>
      </c>
    </row>
    <row r="67" spans="1:23" x14ac:dyDescent="0.15">
      <c r="A67" s="2" t="s">
        <v>5</v>
      </c>
      <c r="B67" s="5">
        <v>1.36</v>
      </c>
      <c r="C67" s="5">
        <v>1.1100000000000001</v>
      </c>
      <c r="D67" s="5">
        <v>1.62</v>
      </c>
      <c r="E67" s="5">
        <v>0.9</v>
      </c>
      <c r="F67" s="5">
        <v>0.79</v>
      </c>
      <c r="G67" s="5">
        <v>0.98</v>
      </c>
      <c r="H67" s="5">
        <v>1.02</v>
      </c>
      <c r="I67" s="5">
        <v>0.89</v>
      </c>
      <c r="J67" s="5">
        <v>1.65</v>
      </c>
      <c r="K67" s="5">
        <v>0.57999999999999996</v>
      </c>
      <c r="L67" s="5">
        <v>0.56000000000000005</v>
      </c>
      <c r="M67" s="5">
        <v>0.74</v>
      </c>
      <c r="N67" s="5">
        <v>1.0900000000000001</v>
      </c>
      <c r="O67" s="5">
        <v>1.76</v>
      </c>
      <c r="P67" s="5">
        <v>3.33</v>
      </c>
      <c r="Q67" s="2" t="s">
        <v>5</v>
      </c>
      <c r="R67" s="9">
        <f t="shared" si="30"/>
        <v>1.0900000000000001</v>
      </c>
      <c r="S67" s="9">
        <f t="shared" si="31"/>
        <v>0.351346615814703</v>
      </c>
    </row>
    <row r="68" spans="1:23" x14ac:dyDescent="0.15">
      <c r="A68" s="2" t="s">
        <v>7</v>
      </c>
      <c r="B68" s="5">
        <v>0</v>
      </c>
      <c r="C68" s="5">
        <v>0.09</v>
      </c>
      <c r="D68" s="5">
        <v>0.08</v>
      </c>
      <c r="E68" s="5">
        <v>0.14000000000000001</v>
      </c>
      <c r="F68" s="5">
        <v>0.12</v>
      </c>
      <c r="G68" s="5">
        <v>0.09</v>
      </c>
      <c r="H68" s="5">
        <v>0.06</v>
      </c>
      <c r="I68" s="5">
        <v>0</v>
      </c>
      <c r="J68" s="5">
        <v>0.06</v>
      </c>
      <c r="K68" s="5">
        <v>0.25</v>
      </c>
      <c r="L68" s="5">
        <v>0.22</v>
      </c>
      <c r="M68" s="5">
        <v>0.13</v>
      </c>
      <c r="N68" s="5">
        <v>0.08</v>
      </c>
      <c r="O68" s="5">
        <v>0.03</v>
      </c>
      <c r="P68" s="5">
        <v>0.16</v>
      </c>
      <c r="Q68" s="2" t="s">
        <v>7</v>
      </c>
      <c r="R68" s="9">
        <f t="shared" si="30"/>
        <v>8.900000000000001E-2</v>
      </c>
      <c r="S68" s="9">
        <f t="shared" si="31"/>
        <v>7.2334101378410842E-2</v>
      </c>
    </row>
    <row r="69" spans="1:23" x14ac:dyDescent="0.15">
      <c r="A69" s="2" t="s">
        <v>8</v>
      </c>
      <c r="B69" s="5">
        <v>0.31</v>
      </c>
      <c r="C69" s="5">
        <v>0.2</v>
      </c>
      <c r="D69" s="5">
        <v>0.28000000000000003</v>
      </c>
      <c r="E69" s="5">
        <v>0.18</v>
      </c>
      <c r="F69" s="5">
        <v>0.04</v>
      </c>
      <c r="G69" s="5">
        <v>0.2</v>
      </c>
      <c r="H69" s="5">
        <v>0.23</v>
      </c>
      <c r="I69" s="5">
        <v>0.11</v>
      </c>
      <c r="J69" s="5">
        <v>0.39</v>
      </c>
      <c r="K69" s="5">
        <v>0.02</v>
      </c>
      <c r="L69" s="5">
        <v>0.05</v>
      </c>
      <c r="M69" s="5">
        <v>0.09</v>
      </c>
      <c r="N69" s="5">
        <v>0.16</v>
      </c>
      <c r="O69" s="5">
        <v>0.27</v>
      </c>
      <c r="P69" s="5">
        <v>0.62</v>
      </c>
      <c r="Q69" s="2" t="s">
        <v>8</v>
      </c>
      <c r="R69" s="9">
        <f t="shared" si="30"/>
        <v>0.19600000000000001</v>
      </c>
      <c r="S69" s="9">
        <f t="shared" si="31"/>
        <v>0.11635195648452923</v>
      </c>
    </row>
    <row r="70" spans="1:23" x14ac:dyDescent="0.15">
      <c r="A70" s="2" t="s">
        <v>9</v>
      </c>
      <c r="B70" s="5">
        <v>1.59</v>
      </c>
      <c r="C70" s="5">
        <v>1.01</v>
      </c>
      <c r="D70" s="5">
        <v>1.78</v>
      </c>
      <c r="E70" s="5">
        <v>1.03</v>
      </c>
      <c r="F70" s="5">
        <v>0.25</v>
      </c>
      <c r="G70" s="5">
        <v>1.1299999999999999</v>
      </c>
      <c r="H70" s="5">
        <v>1.65</v>
      </c>
      <c r="I70" s="5">
        <v>0.59</v>
      </c>
      <c r="J70" s="5">
        <v>2.61</v>
      </c>
      <c r="K70" s="5">
        <v>0.37</v>
      </c>
      <c r="L70" s="5">
        <v>0.28000000000000003</v>
      </c>
      <c r="M70" s="5">
        <v>0.41</v>
      </c>
      <c r="N70" s="5">
        <v>1.05</v>
      </c>
      <c r="O70" s="5">
        <v>1.87</v>
      </c>
      <c r="P70" s="5">
        <v>2.69</v>
      </c>
      <c r="Q70" s="2" t="s">
        <v>9</v>
      </c>
      <c r="R70" s="9">
        <f t="shared" si="30"/>
        <v>1.2009999999999998</v>
      </c>
      <c r="S70" s="9">
        <f t="shared" si="31"/>
        <v>0.7236090104469407</v>
      </c>
    </row>
    <row r="71" spans="1:23" ht="16.5" x14ac:dyDescent="0.25">
      <c r="A71" s="2" t="s">
        <v>11</v>
      </c>
      <c r="B71" s="5">
        <v>3.22</v>
      </c>
      <c r="C71" s="5">
        <v>2.57</v>
      </c>
      <c r="D71" s="5">
        <v>3.31</v>
      </c>
      <c r="E71" s="5">
        <v>2.38</v>
      </c>
      <c r="F71" s="5">
        <v>4.1100000000000003</v>
      </c>
      <c r="G71" s="5">
        <v>2.63</v>
      </c>
      <c r="H71" s="5">
        <v>3.17</v>
      </c>
      <c r="I71" s="5">
        <v>2.44</v>
      </c>
      <c r="J71" s="5">
        <v>3.41</v>
      </c>
      <c r="K71" s="5">
        <v>3.85</v>
      </c>
      <c r="L71" s="5">
        <v>3.89</v>
      </c>
      <c r="M71" s="5">
        <v>3.95</v>
      </c>
      <c r="N71" s="5">
        <v>2.42</v>
      </c>
      <c r="O71" s="5">
        <v>3.36</v>
      </c>
      <c r="P71" s="5">
        <v>2.97</v>
      </c>
      <c r="Q71" s="2" t="s">
        <v>11</v>
      </c>
      <c r="R71" s="9">
        <f t="shared" si="30"/>
        <v>3.1090000000000004</v>
      </c>
      <c r="S71" s="9">
        <f t="shared" si="31"/>
        <v>0.5960136090914544</v>
      </c>
    </row>
    <row r="72" spans="1:23" ht="16.5" x14ac:dyDescent="0.25">
      <c r="A72" s="2" t="s">
        <v>12</v>
      </c>
      <c r="B72" s="5">
        <v>2.52</v>
      </c>
      <c r="C72" s="5">
        <v>3.95</v>
      </c>
      <c r="D72" s="5">
        <v>2.2400000000000002</v>
      </c>
      <c r="E72" s="5">
        <v>4.76</v>
      </c>
      <c r="F72" s="5">
        <v>2.99</v>
      </c>
      <c r="G72" s="5">
        <v>4.37</v>
      </c>
      <c r="H72" s="5">
        <v>2.31</v>
      </c>
      <c r="I72" s="5">
        <v>4.51</v>
      </c>
      <c r="J72" s="5">
        <v>1.6</v>
      </c>
      <c r="K72" s="5">
        <v>3.47</v>
      </c>
      <c r="L72" s="5">
        <v>3.68</v>
      </c>
      <c r="M72" s="5">
        <v>2.99</v>
      </c>
      <c r="N72" s="5">
        <v>4.7300000000000004</v>
      </c>
      <c r="O72" s="5">
        <v>2.2799999999999998</v>
      </c>
      <c r="P72" s="5">
        <v>2.0699999999999998</v>
      </c>
      <c r="Q72" s="2" t="s">
        <v>12</v>
      </c>
      <c r="R72" s="9">
        <f t="shared" si="30"/>
        <v>3.2719999999999998</v>
      </c>
      <c r="S72" s="9">
        <f t="shared" si="31"/>
        <v>1.0996140737145532</v>
      </c>
    </row>
    <row r="73" spans="1:23" x14ac:dyDescent="0.15">
      <c r="A73" s="3" t="s">
        <v>13</v>
      </c>
      <c r="B73" s="6">
        <f t="shared" ref="B73:P73" si="32">SUM(B64:B72)</f>
        <v>93.61999999999999</v>
      </c>
      <c r="C73" s="6">
        <f t="shared" si="32"/>
        <v>93.98</v>
      </c>
      <c r="D73" s="6">
        <f t="shared" si="32"/>
        <v>93.29</v>
      </c>
      <c r="E73" s="6">
        <f t="shared" si="32"/>
        <v>95.04000000000002</v>
      </c>
      <c r="F73" s="6">
        <f t="shared" si="32"/>
        <v>93.88000000000001</v>
      </c>
      <c r="G73" s="6">
        <f t="shared" si="32"/>
        <v>95.75</v>
      </c>
      <c r="H73" s="6">
        <f t="shared" si="32"/>
        <v>93.100000000000009</v>
      </c>
      <c r="I73" s="6">
        <f t="shared" si="32"/>
        <v>93.58</v>
      </c>
      <c r="J73" s="6">
        <f t="shared" si="32"/>
        <v>95.66</v>
      </c>
      <c r="K73" s="6">
        <f t="shared" si="32"/>
        <v>94.579999999999984</v>
      </c>
      <c r="L73" s="6">
        <f t="shared" si="32"/>
        <v>94.93</v>
      </c>
      <c r="M73" s="6">
        <f t="shared" si="32"/>
        <v>94.559999999999988</v>
      </c>
      <c r="N73" s="6">
        <f t="shared" si="32"/>
        <v>95.279999999999987</v>
      </c>
      <c r="O73" s="6">
        <f t="shared" si="32"/>
        <v>94.430000000000021</v>
      </c>
      <c r="P73" s="6">
        <f t="shared" si="32"/>
        <v>94.999999999999986</v>
      </c>
      <c r="Q73" s="6"/>
      <c r="R73" s="8">
        <f t="shared" si="30"/>
        <v>94.248000000000005</v>
      </c>
      <c r="S73" s="8" t="s">
        <v>14</v>
      </c>
    </row>
    <row r="74" spans="1:23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23" x14ac:dyDescent="0.15">
      <c r="A75" s="3" t="s">
        <v>1</v>
      </c>
      <c r="B75" s="3" t="s">
        <v>14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7" t="s">
        <v>56</v>
      </c>
      <c r="S75" s="7" t="s">
        <v>36</v>
      </c>
      <c r="T75" s="7" t="s">
        <v>84</v>
      </c>
      <c r="U75" s="7" t="s">
        <v>85</v>
      </c>
      <c r="V75" s="7" t="s">
        <v>100</v>
      </c>
      <c r="W75" s="7" t="s">
        <v>101</v>
      </c>
    </row>
    <row r="76" spans="1:23" ht="16.5" x14ac:dyDescent="0.25">
      <c r="A76" s="2" t="s">
        <v>2</v>
      </c>
      <c r="B76" s="5">
        <f t="shared" ref="B76:P76" si="33">100/B73*B64</f>
        <v>77.846613971373642</v>
      </c>
      <c r="C76" s="5">
        <f t="shared" si="33"/>
        <v>79.091296020429866</v>
      </c>
      <c r="D76" s="5">
        <f t="shared" si="33"/>
        <v>77.39307535641548</v>
      </c>
      <c r="E76" s="5">
        <f t="shared" si="33"/>
        <v>77.840909090909079</v>
      </c>
      <c r="F76" s="5">
        <f t="shared" si="33"/>
        <v>78.089049850873451</v>
      </c>
      <c r="G76" s="5">
        <f t="shared" si="33"/>
        <v>77.744125326370764</v>
      </c>
      <c r="H76" s="5">
        <f t="shared" si="33"/>
        <v>78.582169709989245</v>
      </c>
      <c r="I76" s="5">
        <f t="shared" si="33"/>
        <v>78.382132934387684</v>
      </c>
      <c r="J76" s="5">
        <f t="shared" si="33"/>
        <v>76.113318001254441</v>
      </c>
      <c r="K76" s="5">
        <f t="shared" si="33"/>
        <v>77.648551490801438</v>
      </c>
      <c r="L76" s="5">
        <f t="shared" si="33"/>
        <v>77.783630043189731</v>
      </c>
      <c r="M76" s="5">
        <f t="shared" si="33"/>
        <v>78.013959390862937</v>
      </c>
      <c r="N76" s="5">
        <f t="shared" si="33"/>
        <v>77.770780856423173</v>
      </c>
      <c r="O76" s="5">
        <f t="shared" si="33"/>
        <v>77.200042359419655</v>
      </c>
      <c r="P76" s="5">
        <f t="shared" si="33"/>
        <v>74.18947368421054</v>
      </c>
      <c r="Q76" s="2" t="s">
        <v>2</v>
      </c>
      <c r="R76" s="5">
        <f t="shared" ref="R76:R84" si="34">AVERAGE(B76:K76)</f>
        <v>77.873124175280495</v>
      </c>
      <c r="S76" s="5">
        <f t="shared" ref="S76:S84" si="35">STDEV(B76:K76)</f>
        <v>0.79502486779229975</v>
      </c>
      <c r="T76" s="12">
        <f>AVERAGE(B76,D76,H76,O76,P76)</f>
        <v>77.042275016281707</v>
      </c>
      <c r="U76" s="5">
        <f>STDEV(B76,D76,H76,O76,P76)</f>
        <v>1.6811204355914553</v>
      </c>
      <c r="V76" s="12">
        <f>AVERAGE(F76,K76,L76,M76)</f>
        <v>77.883797693931882</v>
      </c>
      <c r="W76" s="5">
        <f>STDEV(F76,K76,L76,M76)</f>
        <v>0.20367036244843426</v>
      </c>
    </row>
    <row r="77" spans="1:23" ht="16.5" x14ac:dyDescent="0.25">
      <c r="A77" s="2" t="s">
        <v>3</v>
      </c>
      <c r="B77" s="5">
        <f t="shared" ref="B77:P77" si="36">100/B73*B65</f>
        <v>0.32044434949797052</v>
      </c>
      <c r="C77" s="5">
        <f t="shared" si="36"/>
        <v>0.32985741647158967</v>
      </c>
      <c r="D77" s="5">
        <f t="shared" si="36"/>
        <v>0.27870082538321361</v>
      </c>
      <c r="E77" s="5">
        <f t="shared" si="36"/>
        <v>0.23148148148148143</v>
      </c>
      <c r="F77" s="5">
        <f t="shared" si="36"/>
        <v>3.1955688112484018E-2</v>
      </c>
      <c r="G77" s="5">
        <f t="shared" si="36"/>
        <v>0.20887728459530031</v>
      </c>
      <c r="H77" s="5">
        <f t="shared" si="36"/>
        <v>0.3866809881847475</v>
      </c>
      <c r="I77" s="5">
        <f t="shared" si="36"/>
        <v>5.343022013250695E-2</v>
      </c>
      <c r="J77" s="5">
        <f t="shared" si="36"/>
        <v>0.34497177503658794</v>
      </c>
      <c r="K77" s="5">
        <f t="shared" si="36"/>
        <v>8.4584478748149727E-2</v>
      </c>
      <c r="L77" s="5">
        <f t="shared" si="36"/>
        <v>8.4272621931949857E-2</v>
      </c>
      <c r="M77" s="5">
        <f t="shared" si="36"/>
        <v>0.11632825719120135</v>
      </c>
      <c r="N77" s="5">
        <f t="shared" si="36"/>
        <v>0.22040302267002521</v>
      </c>
      <c r="O77" s="5">
        <f t="shared" si="36"/>
        <v>0.42359419675950427</v>
      </c>
      <c r="P77" s="5">
        <f t="shared" si="36"/>
        <v>0.60000000000000009</v>
      </c>
      <c r="Q77" s="2" t="s">
        <v>3</v>
      </c>
      <c r="R77" s="5">
        <f t="shared" si="34"/>
        <v>0.22709845076440316</v>
      </c>
      <c r="S77" s="5">
        <f t="shared" si="35"/>
        <v>0.12918512984399758</v>
      </c>
      <c r="T77" s="12">
        <f t="shared" ref="T77:T84" si="37">AVERAGE(B77,D77,H77,O77,P77)</f>
        <v>0.40188407196508724</v>
      </c>
      <c r="U77" s="5">
        <f t="shared" ref="U77:U84" si="38">STDEV(B77,D77,H77,O77,P77)</f>
        <v>0.12425671495952187</v>
      </c>
      <c r="V77" s="12">
        <f t="shared" ref="V77:V84" si="39">AVERAGE(F77,K77,L77,M77)</f>
        <v>7.9285261495946238E-2</v>
      </c>
      <c r="W77" s="5">
        <f t="shared" ref="W77:W84" si="40">STDEV(F77,K77,L77,M77)</f>
        <v>3.4953433376154849E-2</v>
      </c>
    </row>
    <row r="78" spans="1:23" ht="16.5" x14ac:dyDescent="0.25">
      <c r="A78" s="2" t="s">
        <v>4</v>
      </c>
      <c r="B78" s="5">
        <f t="shared" ref="B78:P78" si="41">100/B73*B66</f>
        <v>12.219611194189277</v>
      </c>
      <c r="C78" s="5">
        <f t="shared" si="41"/>
        <v>11.076824856352415</v>
      </c>
      <c r="D78" s="5">
        <f t="shared" si="41"/>
        <v>12.348590416979311</v>
      </c>
      <c r="E78" s="5">
        <f t="shared" si="41"/>
        <v>12.047558922558919</v>
      </c>
      <c r="F78" s="5">
        <f t="shared" si="41"/>
        <v>13.037920749893479</v>
      </c>
      <c r="G78" s="5">
        <f t="shared" si="41"/>
        <v>12.229765013054832</v>
      </c>
      <c r="H78" s="5">
        <f t="shared" si="41"/>
        <v>11.965628356605798</v>
      </c>
      <c r="I78" s="5">
        <f t="shared" si="41"/>
        <v>12.438555246847617</v>
      </c>
      <c r="J78" s="5">
        <f t="shared" si="41"/>
        <v>13.380723395358562</v>
      </c>
      <c r="K78" s="5">
        <f t="shared" si="41"/>
        <v>13.23747092408543</v>
      </c>
      <c r="L78" s="5">
        <f t="shared" si="41"/>
        <v>12.988517855261772</v>
      </c>
      <c r="M78" s="5">
        <f t="shared" si="41"/>
        <v>13.081641285956007</v>
      </c>
      <c r="N78" s="5">
        <f t="shared" si="41"/>
        <v>12.006717044500419</v>
      </c>
      <c r="O78" s="5">
        <f t="shared" si="41"/>
        <v>12.241872286349674</v>
      </c>
      <c r="P78" s="5">
        <f t="shared" si="41"/>
        <v>12.747368421052633</v>
      </c>
      <c r="Q78" s="2" t="s">
        <v>4</v>
      </c>
      <c r="R78" s="5">
        <f t="shared" si="34"/>
        <v>12.398264907592564</v>
      </c>
      <c r="S78" s="5">
        <f t="shared" si="35"/>
        <v>0.68308321660994198</v>
      </c>
      <c r="T78" s="12">
        <f t="shared" si="37"/>
        <v>12.30461413503534</v>
      </c>
      <c r="U78" s="5">
        <f t="shared" si="38"/>
        <v>0.28462197238914777</v>
      </c>
      <c r="V78" s="12">
        <f t="shared" si="39"/>
        <v>13.086387703799172</v>
      </c>
      <c r="W78" s="5">
        <f t="shared" si="40"/>
        <v>0.10766649247876235</v>
      </c>
    </row>
    <row r="79" spans="1:23" x14ac:dyDescent="0.15">
      <c r="A79" s="2" t="s">
        <v>5</v>
      </c>
      <c r="B79" s="5">
        <f t="shared" ref="B79:P79" si="42">100/B73*B67</f>
        <v>1.4526810510574666</v>
      </c>
      <c r="C79" s="5">
        <f t="shared" si="42"/>
        <v>1.1811023622047243</v>
      </c>
      <c r="D79" s="5">
        <f t="shared" si="42"/>
        <v>1.7365205273877158</v>
      </c>
      <c r="E79" s="5">
        <f t="shared" si="42"/>
        <v>0.94696969696969668</v>
      </c>
      <c r="F79" s="5">
        <f t="shared" si="42"/>
        <v>0.84149978696207917</v>
      </c>
      <c r="G79" s="5">
        <f t="shared" si="42"/>
        <v>1.0234986945169713</v>
      </c>
      <c r="H79" s="5">
        <f t="shared" si="42"/>
        <v>1.0955961331901181</v>
      </c>
      <c r="I79" s="5">
        <f t="shared" si="42"/>
        <v>0.95105791835862363</v>
      </c>
      <c r="J79" s="5">
        <f t="shared" si="42"/>
        <v>1.7248588751829395</v>
      </c>
      <c r="K79" s="5">
        <f t="shared" si="42"/>
        <v>0.61323747092408543</v>
      </c>
      <c r="L79" s="5">
        <f t="shared" si="42"/>
        <v>0.58990835352364912</v>
      </c>
      <c r="M79" s="5">
        <f t="shared" si="42"/>
        <v>0.78257191201353637</v>
      </c>
      <c r="N79" s="5">
        <f t="shared" si="42"/>
        <v>1.14399664147775</v>
      </c>
      <c r="O79" s="5">
        <f t="shared" si="42"/>
        <v>1.8638144657418187</v>
      </c>
      <c r="P79" s="5">
        <f t="shared" si="42"/>
        <v>3.5052631578947375</v>
      </c>
      <c r="Q79" s="2" t="s">
        <v>5</v>
      </c>
      <c r="R79" s="5">
        <f t="shared" si="34"/>
        <v>1.1567022516754419</v>
      </c>
      <c r="S79" s="5">
        <f t="shared" si="35"/>
        <v>0.3726259727522574</v>
      </c>
      <c r="T79" s="12">
        <f t="shared" si="37"/>
        <v>1.9307750670543711</v>
      </c>
      <c r="U79" s="5">
        <f t="shared" si="38"/>
        <v>0.9283492118015273</v>
      </c>
      <c r="V79" s="12">
        <f t="shared" si="39"/>
        <v>0.70680438085583752</v>
      </c>
      <c r="W79" s="5">
        <f t="shared" si="40"/>
        <v>0.12423501793520582</v>
      </c>
    </row>
    <row r="80" spans="1:23" x14ac:dyDescent="0.15">
      <c r="A80" s="2" t="s">
        <v>7</v>
      </c>
      <c r="B80" s="5">
        <f t="shared" ref="B80:P80" si="43">100/B73*B68</f>
        <v>0</v>
      </c>
      <c r="C80" s="5">
        <f t="shared" si="43"/>
        <v>9.5765056394977649E-2</v>
      </c>
      <c r="D80" s="5">
        <f t="shared" si="43"/>
        <v>8.5754100117911888E-2</v>
      </c>
      <c r="E80" s="5">
        <f t="shared" si="43"/>
        <v>0.14730639730639727</v>
      </c>
      <c r="F80" s="5">
        <f t="shared" si="43"/>
        <v>0.12782275244993607</v>
      </c>
      <c r="G80" s="5">
        <f t="shared" si="43"/>
        <v>9.3994778067885129E-2</v>
      </c>
      <c r="H80" s="5">
        <f t="shared" si="43"/>
        <v>6.4446831364124588E-2</v>
      </c>
      <c r="I80" s="5">
        <f t="shared" si="43"/>
        <v>0</v>
      </c>
      <c r="J80" s="5">
        <f t="shared" si="43"/>
        <v>6.2722140915743255E-2</v>
      </c>
      <c r="K80" s="5">
        <f t="shared" si="43"/>
        <v>0.26432649608796788</v>
      </c>
      <c r="L80" s="5">
        <f t="shared" si="43"/>
        <v>0.23174971031286212</v>
      </c>
      <c r="M80" s="5">
        <f t="shared" si="43"/>
        <v>0.13747884940778343</v>
      </c>
      <c r="N80" s="5">
        <f t="shared" si="43"/>
        <v>8.3963056255247692E-2</v>
      </c>
      <c r="O80" s="5">
        <f t="shared" si="43"/>
        <v>3.1769564756962819E-2</v>
      </c>
      <c r="P80" s="5">
        <f t="shared" si="43"/>
        <v>0.16842105263157897</v>
      </c>
      <c r="Q80" s="2" t="s">
        <v>7</v>
      </c>
      <c r="R80" s="5">
        <f t="shared" si="34"/>
        <v>9.4213855270494362E-2</v>
      </c>
      <c r="S80" s="5">
        <f t="shared" si="35"/>
        <v>7.6442435180875415E-2</v>
      </c>
      <c r="T80" s="12">
        <f t="shared" si="37"/>
        <v>7.0078309774115652E-2</v>
      </c>
      <c r="U80" s="5">
        <f t="shared" si="38"/>
        <v>6.3889100146856323E-2</v>
      </c>
      <c r="V80" s="12">
        <f t="shared" si="39"/>
        <v>0.19034445206463738</v>
      </c>
      <c r="W80" s="5">
        <f t="shared" si="40"/>
        <v>6.804771148602401E-2</v>
      </c>
    </row>
    <row r="81" spans="1:23" x14ac:dyDescent="0.15">
      <c r="A81" s="2" t="s">
        <v>8</v>
      </c>
      <c r="B81" s="5">
        <f t="shared" ref="B81:P81" si="44">100/B73*B69</f>
        <v>0.33112582781456956</v>
      </c>
      <c r="C81" s="5">
        <f t="shared" si="44"/>
        <v>0.21281123643328367</v>
      </c>
      <c r="D81" s="5">
        <f t="shared" si="44"/>
        <v>0.30013935041269163</v>
      </c>
      <c r="E81" s="5">
        <f t="shared" si="44"/>
        <v>0.18939393939393934</v>
      </c>
      <c r="F81" s="5">
        <f t="shared" si="44"/>
        <v>4.2607584149978693E-2</v>
      </c>
      <c r="G81" s="5">
        <f t="shared" si="44"/>
        <v>0.20887728459530031</v>
      </c>
      <c r="H81" s="5">
        <f t="shared" si="44"/>
        <v>0.24704618689581093</v>
      </c>
      <c r="I81" s="5">
        <f t="shared" si="44"/>
        <v>0.11754648429151528</v>
      </c>
      <c r="J81" s="5">
        <f t="shared" si="44"/>
        <v>0.40769391595233118</v>
      </c>
      <c r="K81" s="5">
        <f t="shared" si="44"/>
        <v>2.1146119687037432E-2</v>
      </c>
      <c r="L81" s="5">
        <f t="shared" si="44"/>
        <v>5.2670388707468666E-2</v>
      </c>
      <c r="M81" s="5">
        <f t="shared" si="44"/>
        <v>9.5177664974619283E-2</v>
      </c>
      <c r="N81" s="5">
        <f t="shared" si="44"/>
        <v>0.16792611251049538</v>
      </c>
      <c r="O81" s="5">
        <f t="shared" si="44"/>
        <v>0.28592608281266541</v>
      </c>
      <c r="P81" s="5">
        <f t="shared" si="44"/>
        <v>0.65263157894736856</v>
      </c>
      <c r="Q81" s="2" t="s">
        <v>8</v>
      </c>
      <c r="R81" s="5">
        <f t="shared" si="34"/>
        <v>0.20783879296264582</v>
      </c>
      <c r="S81" s="5">
        <f t="shared" si="35"/>
        <v>0.12286966884566163</v>
      </c>
      <c r="T81" s="12">
        <f t="shared" si="37"/>
        <v>0.36337380537662123</v>
      </c>
      <c r="U81" s="5">
        <f t="shared" si="38"/>
        <v>0.1644983681334666</v>
      </c>
      <c r="V81" s="12">
        <f t="shared" si="39"/>
        <v>5.2900439379776017E-2</v>
      </c>
      <c r="W81" s="5">
        <f t="shared" si="40"/>
        <v>3.1100355921003606E-2</v>
      </c>
    </row>
    <row r="82" spans="1:23" x14ac:dyDescent="0.15">
      <c r="A82" s="2" t="s">
        <v>9</v>
      </c>
      <c r="B82" s="5">
        <f t="shared" ref="B82:P82" si="45">100/B73*B70</f>
        <v>1.6983550523392439</v>
      </c>
      <c r="C82" s="5">
        <f t="shared" si="45"/>
        <v>1.0746967439880826</v>
      </c>
      <c r="D82" s="5">
        <f t="shared" si="45"/>
        <v>1.9080287276235395</v>
      </c>
      <c r="E82" s="5">
        <f t="shared" si="45"/>
        <v>1.0837542087542085</v>
      </c>
      <c r="F82" s="5">
        <f t="shared" si="45"/>
        <v>0.26629740093736681</v>
      </c>
      <c r="G82" s="5">
        <f t="shared" si="45"/>
        <v>1.1801566579634466</v>
      </c>
      <c r="H82" s="5">
        <f t="shared" si="45"/>
        <v>1.772287862513426</v>
      </c>
      <c r="I82" s="5">
        <f t="shared" si="45"/>
        <v>0.63047659756358188</v>
      </c>
      <c r="J82" s="5">
        <f t="shared" si="45"/>
        <v>2.7284131298348315</v>
      </c>
      <c r="K82" s="5">
        <f t="shared" si="45"/>
        <v>0.39120321421019244</v>
      </c>
      <c r="L82" s="5">
        <f t="shared" si="45"/>
        <v>0.29495417676182456</v>
      </c>
      <c r="M82" s="5">
        <f t="shared" si="45"/>
        <v>0.43358714043993229</v>
      </c>
      <c r="N82" s="5">
        <f t="shared" si="45"/>
        <v>1.1020151133501261</v>
      </c>
      <c r="O82" s="5">
        <f t="shared" si="45"/>
        <v>1.9803028698506826</v>
      </c>
      <c r="P82" s="5">
        <f t="shared" si="45"/>
        <v>2.8315789473684214</v>
      </c>
      <c r="Q82" s="2" t="s">
        <v>9</v>
      </c>
      <c r="R82" s="5">
        <f t="shared" si="34"/>
        <v>1.2733669595727919</v>
      </c>
      <c r="S82" s="5">
        <f t="shared" si="35"/>
        <v>0.7629848448393044</v>
      </c>
      <c r="T82" s="12">
        <f t="shared" si="37"/>
        <v>2.0381106919390626</v>
      </c>
      <c r="U82" s="5">
        <f t="shared" si="38"/>
        <v>0.4571516721484874</v>
      </c>
      <c r="V82" s="12">
        <f t="shared" si="39"/>
        <v>0.34651048308732901</v>
      </c>
      <c r="W82" s="5">
        <f t="shared" si="40"/>
        <v>7.889228044375679E-2</v>
      </c>
    </row>
    <row r="83" spans="1:23" ht="16.5" x14ac:dyDescent="0.25">
      <c r="A83" s="2" t="s">
        <v>11</v>
      </c>
      <c r="B83" s="5">
        <f t="shared" ref="B83:P83" si="46">100/B73*B71</f>
        <v>3.439436017944884</v>
      </c>
      <c r="C83" s="5">
        <f t="shared" si="46"/>
        <v>2.734624388167695</v>
      </c>
      <c r="D83" s="5">
        <f t="shared" si="46"/>
        <v>3.5480758923786042</v>
      </c>
      <c r="E83" s="5">
        <f t="shared" si="46"/>
        <v>2.5042087542087534</v>
      </c>
      <c r="F83" s="5">
        <f t="shared" si="46"/>
        <v>4.3779292714103111</v>
      </c>
      <c r="G83" s="5">
        <f t="shared" si="46"/>
        <v>2.7467362924281988</v>
      </c>
      <c r="H83" s="5">
        <f t="shared" si="46"/>
        <v>3.4049409237379153</v>
      </c>
      <c r="I83" s="5">
        <f t="shared" si="46"/>
        <v>2.6073947424663388</v>
      </c>
      <c r="J83" s="5">
        <f t="shared" si="46"/>
        <v>3.5647083420447419</v>
      </c>
      <c r="K83" s="5">
        <f t="shared" si="46"/>
        <v>4.0706280397547054</v>
      </c>
      <c r="L83" s="5">
        <f t="shared" si="46"/>
        <v>4.0977562414410622</v>
      </c>
      <c r="M83" s="5">
        <f t="shared" si="46"/>
        <v>4.177241962774958</v>
      </c>
      <c r="N83" s="5">
        <f t="shared" si="46"/>
        <v>2.5398824517212426</v>
      </c>
      <c r="O83" s="5">
        <f t="shared" si="46"/>
        <v>3.5581912527798356</v>
      </c>
      <c r="P83" s="5">
        <f t="shared" si="46"/>
        <v>3.126315789473685</v>
      </c>
      <c r="Q83" s="2" t="s">
        <v>11</v>
      </c>
      <c r="R83" s="5">
        <f t="shared" si="34"/>
        <v>3.2998682664542152</v>
      </c>
      <c r="S83" s="5">
        <f t="shared" si="35"/>
        <v>0.63740813140204156</v>
      </c>
      <c r="T83" s="12">
        <f t="shared" si="37"/>
        <v>3.4153919752629847</v>
      </c>
      <c r="U83" s="5">
        <f t="shared" si="38"/>
        <v>0.17482064893587196</v>
      </c>
      <c r="V83" s="12">
        <f t="shared" si="39"/>
        <v>4.1808888788452592</v>
      </c>
      <c r="W83" s="5">
        <f t="shared" si="40"/>
        <v>0.13893248280819026</v>
      </c>
    </row>
    <row r="84" spans="1:23" ht="16.5" x14ac:dyDescent="0.25">
      <c r="A84" s="2" t="s">
        <v>12</v>
      </c>
      <c r="B84" s="5">
        <f t="shared" ref="B84:P84" si="47">100/B73*B72</f>
        <v>2.6917325357829527</v>
      </c>
      <c r="C84" s="5">
        <f t="shared" si="47"/>
        <v>4.2030219195573526</v>
      </c>
      <c r="D84" s="5">
        <f t="shared" si="47"/>
        <v>2.401114803301533</v>
      </c>
      <c r="E84" s="5">
        <f t="shared" si="47"/>
        <v>5.0084175084175069</v>
      </c>
      <c r="F84" s="5">
        <f t="shared" si="47"/>
        <v>3.1849169152109074</v>
      </c>
      <c r="G84" s="5">
        <f t="shared" si="47"/>
        <v>4.5639686684073109</v>
      </c>
      <c r="H84" s="5">
        <f t="shared" si="47"/>
        <v>2.4812030075187965</v>
      </c>
      <c r="I84" s="5">
        <f t="shared" si="47"/>
        <v>4.8194058559521258</v>
      </c>
      <c r="J84" s="5">
        <f t="shared" si="47"/>
        <v>1.6725904244198202</v>
      </c>
      <c r="K84" s="5">
        <f t="shared" si="47"/>
        <v>3.6688517657009942</v>
      </c>
      <c r="L84" s="5">
        <f t="shared" si="47"/>
        <v>3.8765406088696936</v>
      </c>
      <c r="M84" s="5">
        <f t="shared" si="47"/>
        <v>3.1620135363790189</v>
      </c>
      <c r="N84" s="5">
        <f t="shared" si="47"/>
        <v>4.9643157010915209</v>
      </c>
      <c r="O84" s="5">
        <f t="shared" si="47"/>
        <v>2.414486921529174</v>
      </c>
      <c r="P84" s="5">
        <f t="shared" si="47"/>
        <v>2.1789473684210527</v>
      </c>
      <c r="Q84" s="2" t="s">
        <v>12</v>
      </c>
      <c r="R84" s="5">
        <f t="shared" si="34"/>
        <v>3.4695223404269298</v>
      </c>
      <c r="S84" s="5">
        <f t="shared" si="35"/>
        <v>1.1546592459811382</v>
      </c>
      <c r="T84" s="12">
        <f t="shared" si="37"/>
        <v>2.4334969273107019</v>
      </c>
      <c r="U84" s="5">
        <f t="shared" si="38"/>
        <v>0.18382529734637221</v>
      </c>
      <c r="V84" s="40">
        <f t="shared" si="39"/>
        <v>3.4730807065401534</v>
      </c>
      <c r="W84" s="41">
        <f t="shared" si="40"/>
        <v>0.35632726314350455</v>
      </c>
    </row>
    <row r="85" spans="1:23" x14ac:dyDescent="0.15">
      <c r="A85" s="3" t="s">
        <v>13</v>
      </c>
      <c r="B85" s="6">
        <f t="shared" ref="B85:P85" si="48">100/B73*B73</f>
        <v>100</v>
      </c>
      <c r="C85" s="6">
        <f t="shared" si="48"/>
        <v>100</v>
      </c>
      <c r="D85" s="6">
        <f t="shared" si="48"/>
        <v>100</v>
      </c>
      <c r="E85" s="6">
        <f t="shared" si="48"/>
        <v>100</v>
      </c>
      <c r="F85" s="6">
        <f t="shared" si="48"/>
        <v>100</v>
      </c>
      <c r="G85" s="6">
        <f t="shared" si="48"/>
        <v>100.00000000000001</v>
      </c>
      <c r="H85" s="6">
        <f t="shared" si="48"/>
        <v>99.999999999999986</v>
      </c>
      <c r="I85" s="6">
        <f t="shared" si="48"/>
        <v>100</v>
      </c>
      <c r="J85" s="6">
        <f t="shared" si="48"/>
        <v>99.999999999999986</v>
      </c>
      <c r="K85" s="6">
        <f t="shared" si="48"/>
        <v>99.999999999999986</v>
      </c>
      <c r="L85" s="6">
        <f t="shared" si="48"/>
        <v>100.00000000000001</v>
      </c>
      <c r="M85" s="6">
        <f t="shared" si="48"/>
        <v>99.999999999999986</v>
      </c>
      <c r="N85" s="6">
        <f t="shared" si="48"/>
        <v>100</v>
      </c>
      <c r="O85" s="6">
        <f t="shared" si="48"/>
        <v>100</v>
      </c>
      <c r="P85" s="6">
        <f t="shared" si="48"/>
        <v>100</v>
      </c>
      <c r="Q85" s="6"/>
      <c r="R85" s="6">
        <f>SUM(R76:R84)</f>
        <v>99.999999999999986</v>
      </c>
      <c r="S85" s="3"/>
      <c r="T85" s="13">
        <f>SUM(T76:T84)</f>
        <v>100</v>
      </c>
      <c r="U85" s="11"/>
      <c r="V85" s="13">
        <f>SUM(V76:V84)</f>
        <v>99.999999999999986</v>
      </c>
      <c r="W85" s="11"/>
    </row>
    <row r="86" spans="1:23" x14ac:dyDescent="0.15">
      <c r="B86" t="s">
        <v>83</v>
      </c>
      <c r="D86" t="s">
        <v>83</v>
      </c>
      <c r="F86" t="s">
        <v>99</v>
      </c>
      <c r="H86" t="s">
        <v>83</v>
      </c>
      <c r="K86" t="s">
        <v>99</v>
      </c>
      <c r="L86" t="s">
        <v>99</v>
      </c>
      <c r="M86" t="s">
        <v>99</v>
      </c>
      <c r="O86" t="s">
        <v>83</v>
      </c>
      <c r="P86" t="s">
        <v>83</v>
      </c>
      <c r="T86" t="s">
        <v>86</v>
      </c>
      <c r="V86" t="s">
        <v>102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1</vt:i4>
      </vt:variant>
    </vt:vector>
  </HeadingPairs>
  <TitlesOfParts>
    <vt:vector size="21" baseType="lpstr">
      <vt:lpstr>Sb-OT</vt:lpstr>
      <vt:lpstr>Tk-TM2</vt:lpstr>
      <vt:lpstr>Ij-TK</vt:lpstr>
      <vt:lpstr>Hu-NN</vt:lpstr>
      <vt:lpstr>Ag-OrP</vt:lpstr>
      <vt:lpstr>Hu-TG</vt:lpstr>
      <vt:lpstr>Ag-MzP9-10</vt:lpstr>
      <vt:lpstr>Ag-MzP8</vt:lpstr>
      <vt:lpstr>Ag-MzP7</vt:lpstr>
      <vt:lpstr>Nm-SB</vt:lpstr>
      <vt:lpstr>Ns-KW</vt:lpstr>
      <vt:lpstr>Ag-MzP6</vt:lpstr>
      <vt:lpstr>On-Pm1</vt:lpstr>
      <vt:lpstr>DKP</vt:lpstr>
      <vt:lpstr>Nm-MZ</vt:lpstr>
      <vt:lpstr>Ag-KP</vt:lpstr>
      <vt:lpstr>As-BP</vt:lpstr>
      <vt:lpstr>As-YP</vt:lpstr>
      <vt:lpstr>Tk-UH</vt:lpstr>
      <vt:lpstr>Nm-NK</vt:lpstr>
      <vt:lpstr>'Hu-TG'!Print_Area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山元</dc:creator>
  <cp:lastModifiedBy>川畑晶</cp:lastModifiedBy>
  <dcterms:created xsi:type="dcterms:W3CDTF">2015-02-13T04:31:53Z</dcterms:created>
  <dcterms:modified xsi:type="dcterms:W3CDTF">2021-03-04T07:31:03Z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iteId">
    <vt:lpwstr>18a7fec8-652f-409b-8369-272d9ce80620</vt:lpwstr>
  </property>
  <property fmtid="{D5CDD505-2E9C-101B-9397-08002B2CF9AE}" pid="4" name="MSIP_Label_ddc55989-3c9e-4466-8514-eac6f80f6373_Owner">
    <vt:lpwstr>s.kawabata@aist.go.jp</vt:lpwstr>
  </property>
  <property fmtid="{D5CDD505-2E9C-101B-9397-08002B2CF9AE}" pid="5" name="MSIP_Label_ddc55989-3c9e-4466-8514-eac6f80f6373_SetDate">
    <vt:lpwstr>2021-03-04T07:30:57.3071911Z</vt:lpwstr>
  </property>
  <property fmtid="{D5CDD505-2E9C-101B-9397-08002B2CF9AE}" pid="6" name="MSIP_Label_ddc55989-3c9e-4466-8514-eac6f80f6373_Name">
    <vt:lpwstr>No Restrictions</vt:lpwstr>
  </property>
  <property fmtid="{D5CDD505-2E9C-101B-9397-08002B2CF9AE}" pid="7" name="MSIP_Label_ddc55989-3c9e-4466-8514-eac6f80f6373_Application">
    <vt:lpwstr>Microsoft Azure Information Protection</vt:lpwstr>
  </property>
  <property fmtid="{D5CDD505-2E9C-101B-9397-08002B2CF9AE}" pid="8" name="MSIP_Label_ddc55989-3c9e-4466-8514-eac6f80f6373_ActionId">
    <vt:lpwstr>ebb0c7e5-e1c8-4dea-982f-8f1f2933e279</vt:lpwstr>
  </property>
  <property fmtid="{D5CDD505-2E9C-101B-9397-08002B2CF9AE}" pid="9" name="MSIP_Label_ddc55989-3c9e-4466-8514-eac6f80f6373_Extended_MSFT_Method">
    <vt:lpwstr>Manual</vt:lpwstr>
  </property>
  <property fmtid="{D5CDD505-2E9C-101B-9397-08002B2CF9AE}" pid="10" name="Sensitivity">
    <vt:lpwstr>No Restrictions</vt:lpwstr>
  </property>
</Properties>
</file>